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0A9484C-F36D-487A-8C55-2F55ABBA61A8}" xr6:coauthVersionLast="47" xr6:coauthVersionMax="47" xr10:uidLastSave="{00000000-0000-0000-0000-000000000000}"/>
  <bookViews>
    <workbookView xWindow="-120" yWindow="-120" windowWidth="20730" windowHeight="11160" xr2:uid="{D6EB4C4E-BB87-4C3E-9A6A-4450B4E902DF}"/>
  </bookViews>
  <sheets>
    <sheet name="TỔNG HỢ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\0">'[2]PNT-QUOT-#3'!#REF!</definedName>
    <definedName name="\z">'[2]COAT&amp;WRAP-QIOT-#3'!#REF!</definedName>
    <definedName name="__A65700">'[3]MTO REV.2(ARMOR)'!#REF!</definedName>
    <definedName name="__A65800">'[3]MTO REV.2(ARMOR)'!#REF!</definedName>
    <definedName name="__A66000">'[3]MTO REV.2(ARMOR)'!#REF!</definedName>
    <definedName name="__A67000">'[3]MTO REV.2(ARMOR)'!#REF!</definedName>
    <definedName name="__A68000">'[3]MTO REV.2(ARMOR)'!#REF!</definedName>
    <definedName name="__A70000">'[3]MTO REV.2(ARMOR)'!#REF!</definedName>
    <definedName name="__A75000">'[3]MTO REV.2(ARMOR)'!#REF!</definedName>
    <definedName name="__A85000">'[3]MTO REV.2(ARMOR)'!#REF!</definedName>
    <definedName name="__Key1">[4]Sheet15!#REF!</definedName>
    <definedName name="__Key2">#REF!</definedName>
    <definedName name="__Key3">'[5]TONG HOP'!#REF!</definedName>
    <definedName name="__oto10">[6]VL!#REF!</definedName>
    <definedName name="__sat10">[7]Gia!#REF!</definedName>
    <definedName name="__sat14">[7]Gia!#REF!</definedName>
    <definedName name="__sat6">[7]Gia!#REF!</definedName>
    <definedName name="__sat8">[7]Gia!#REF!</definedName>
    <definedName name="_1">#REF!</definedName>
    <definedName name="_2">#REF!</definedName>
    <definedName name="_a1" hidden="1">{"'Sheet1'!$L$16"}</definedName>
    <definedName name="_CON1">#REF!</definedName>
    <definedName name="_CON2">#REF!</definedName>
    <definedName name="_Fill" hidden="1">#REF!</definedName>
    <definedName name="_NET2">#REF!</definedName>
    <definedName name="_Order1" hidden="1">255</definedName>
    <definedName name="_Order2" hidden="1">255</definedName>
    <definedName name="_Sort" hidden="1">#REF!</definedName>
    <definedName name="A">'[2]PNT-QUOT-#3'!#REF!</definedName>
    <definedName name="a1_">'[8]Xuly Data'!#REF!</definedName>
    <definedName name="a2_">'[8]Xuly Data'!#REF!</definedName>
    <definedName name="a3_">'[8]Xuly Data'!#REF!</definedName>
    <definedName name="a4_">'[8]Xuly Data'!#REF!</definedName>
    <definedName name="a5_">'[8]Xuly Data'!#REF!</definedName>
    <definedName name="a6_">[9]Solieu!$C$84</definedName>
    <definedName name="a7_">'[8]Xuly Data'!#REF!</definedName>
    <definedName name="AA">#REF!</definedName>
    <definedName name="AAA">'[10]MTL$-INTER'!#REF!</definedName>
    <definedName name="ADAS">'[11]DGchitiet '!#REF!</definedName>
    <definedName name="B">'[2]PNT-QUOT-#3'!#REF!</definedName>
    <definedName name="b1_">'[8]Xuly Data'!#REF!</definedName>
    <definedName name="b2_">'[8]Xuly Data'!#REF!</definedName>
    <definedName name="b3_">'[8]Xuly Data'!#REF!</definedName>
    <definedName name="b4_">'[8]Xuly Data'!#REF!</definedName>
    <definedName name="b5_">'[8]Xuly Data'!#REF!</definedName>
    <definedName name="b6_">'[8]Xuly Data'!#REF!</definedName>
    <definedName name="b7_">'[8]Xuly Data'!#REF!</definedName>
    <definedName name="Bar">'[12]B-B'!$B$65:$J$66</definedName>
    <definedName name="BB">#REF!</definedName>
    <definedName name="betong">[13]Sheet1!#REF!</definedName>
    <definedName name="BOQ">#REF!</definedName>
    <definedName name="BVCISUMMARY">#REF!</definedName>
    <definedName name="c_">#REF!</definedName>
    <definedName name="CABLE2">'[14]MTO REV.0'!$A$1:$Q$570</definedName>
    <definedName name="Car">#REF!</definedName>
    <definedName name="CC">#REF!</definedName>
    <definedName name="CDDB">'[8]Xuly Data'!#REF!</definedName>
    <definedName name="CDDT">'[8]Xuly Data'!#REF!</definedName>
    <definedName name="CDMD">'[8]Xuly Data'!#REF!</definedName>
    <definedName name="Cdnum">#REF!</definedName>
    <definedName name="CH">[6]TN!#REF!</definedName>
    <definedName name="Chu">[6]ND!#REF!</definedName>
    <definedName name="CLVL">#REF!</definedName>
    <definedName name="Co">#REF!</definedName>
    <definedName name="COAT">'[2]PNT-QUOT-#3'!#REF!</definedName>
    <definedName name="COMMON">#REF!</definedName>
    <definedName name="CON_EQP_COS">#REF!</definedName>
    <definedName name="Concrete">'[11]DGchitiet '!#REF!</definedName>
    <definedName name="COVER">#REF!</definedName>
    <definedName name="CPC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3_">[7]Gia!#REF!</definedName>
    <definedName name="ct5_">[7]Gia!#REF!</definedName>
    <definedName name="Ctb">'[15]Lç khoan LK1'!#REF!</definedName>
    <definedName name="Cv">'[15]Lç khoan LK1'!$D$399</definedName>
    <definedName name="d4_">[16]Loading!#REF!</definedName>
    <definedName name="d5_">[16]Loading!#REF!</definedName>
    <definedName name="dadas">'[12]B-B'!#REF!</definedName>
    <definedName name="_xlnm.Database">#REF!</definedName>
    <definedName name="DataFilter">[17]!DataFilter</definedName>
    <definedName name="DataSort">[17]!DataSort</definedName>
    <definedName name="den_bu">#REF!</definedName>
    <definedName name="DMVT">#REF!</definedName>
    <definedName name="DoorWindow">'[11]DGchitiet '!#REF!</definedName>
    <definedName name="DSUMDATA">#REF!</definedName>
    <definedName name="Earthwork">'[11]DGchitiet '!#REF!</definedName>
    <definedName name="EL2_">'[8]Xuly Data'!#REF!</definedName>
    <definedName name="EL3_">'[8]Xuly Data'!#REF!</definedName>
    <definedName name="EL4_">'[8]Xuly Data'!#REF!</definedName>
    <definedName name="EL5_">'[8]Xuly Data'!#REF!</definedName>
    <definedName name="EL6_">[9]Solieu!$I$84</definedName>
    <definedName name="en">[18]Sheet3!#REF!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_xlnm.Extract">#REF!</definedName>
    <definedName name="f">'[15]Lç khoan LK1'!#REF!</definedName>
    <definedName name="fb">[12]Analysis!$I$45</definedName>
    <definedName name="FinishWork">'[11]DGchitiet '!#REF!</definedName>
    <definedName name="Fitb">'[15]Lç khoan LK1'!#REF!</definedName>
    <definedName name="FP">'[2]COAT&amp;WRAP-QIOT-#3'!#REF!</definedName>
    <definedName name="G">#REF!</definedName>
    <definedName name="GBDF">'[11]DGchitiet '!#REF!</definedName>
    <definedName name="gd">#REF!</definedName>
    <definedName name="Gia">[19]XL4Poppy!$A$26</definedName>
    <definedName name="gia_tien_BTN">#REF!</definedName>
    <definedName name="Glazing">'[11]DGchitiet '!#REF!</definedName>
    <definedName name="GoBack">[17]KLHT!GoBack</definedName>
    <definedName name="GPT_GROUNDING_PT">'[20]NEW-PANEL'!#REF!</definedName>
    <definedName name="grC">'[12]C-C'!$J$11</definedName>
    <definedName name="grD">'[12]D-D'!$J$11</definedName>
    <definedName name="gtb">'[15]Lç khoan LK1'!#REF!</definedName>
    <definedName name="GTRI">#REF!</definedName>
    <definedName name="gvl">[21]GVL!$A$6:$F$131</definedName>
    <definedName name="h">[7]Gia!#REF!</definedName>
    <definedName name="h.2">[22]Sheet1!#REF!</definedName>
    <definedName name="h1_">'[8]Xuly Data'!#REF!</definedName>
    <definedName name="h2_">'[8]Xuly Data'!#REF!</definedName>
    <definedName name="h3_">'[8]Xuly Data'!#REF!</definedName>
    <definedName name="h4_">'[8]Xuly Data'!#REF!</definedName>
    <definedName name="h5_">'[8]Xuly Data'!#REF!</definedName>
    <definedName name="h6_">'[8]Xuly Data'!#REF!</definedName>
    <definedName name="h7_">'[8]Xuly Data'!#REF!</definedName>
    <definedName name="Ha">'[15]Lç khoan LK1'!$G$227</definedName>
    <definedName name="Hb">'[15]Lç khoan LK1'!$E$17</definedName>
    <definedName name="HCG">'[11]DGchitiet '!#REF!</definedName>
    <definedName name="HGG">'[11]DGchitiet '!#REF!</definedName>
    <definedName name="Hinh_dang">#REF!</definedName>
    <definedName name="HOME_MANP">#REF!</definedName>
    <definedName name="HOMEOFFICE_COST">#REF!</definedName>
    <definedName name="Hpl">'[15]Lç khoan LK1'!$D$215</definedName>
    <definedName name="hs">[7]Gia!#REF!</definedName>
    <definedName name="HSlanxe">[9]Solieu!$D$15</definedName>
    <definedName name="hsoDH">#REF!</definedName>
    <definedName name="ht">'[11]DGchitiet '!#REF!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Hy">'[15]Lç khoan LK1'!#REF!</definedName>
    <definedName name="IDLAB_COST">#REF!</definedName>
    <definedName name="INDMANP">#REF!</definedName>
    <definedName name="InteriorWork">'[11]DGchitiet '!#REF!</definedName>
    <definedName name="IO">'[2]COAT&amp;WRAP-QIOT-#3'!#REF!</definedName>
    <definedName name="Khocau">'[8]Xuly Data'!#REF!</definedName>
    <definedName name="l">[19]XL4Poppy!$C$27</definedName>
    <definedName name="l_1">#REF!</definedName>
    <definedName name="Lf">'[16]Check C'!#REF!</definedName>
    <definedName name="LN">#REF!</definedName>
    <definedName name="Loai">#REF!</definedName>
    <definedName name="Ltt">'[8]Xuly Data'!#REF!</definedName>
    <definedName name="m">'[15]Lç khoan LK1'!$E$14</definedName>
    <definedName name="MAJ_CON_EQP">#REF!</definedName>
    <definedName name="Masonry">'[11]DGchitiet '!#REF!</definedName>
    <definedName name="MAT">'[2]COAT&amp;WRAP-QIOT-#3'!#REF!</definedName>
    <definedName name="Máy_móc_thiết_bị_lắp_đặt_trong_công_trình">#REF!</definedName>
    <definedName name="MetalWork">'[11]DGchitiet '!#REF!</definedName>
    <definedName name="MF">'[2]COAT&amp;WRAP-QIOT-#3'!#REF!</definedName>
    <definedName name="MG_A">#REF!</definedName>
    <definedName name="MiscellaneousWork">'[11]DGchitiet '!#REF!</definedName>
    <definedName name="MNTHTH">[9]Solieu!$E$27</definedName>
    <definedName name="MNTN">'[8]Xuly Data'!#REF!</definedName>
    <definedName name="MNTT">'[8]Xuly Data'!#REF!</definedName>
    <definedName name="Nc">'[15]Lç khoan LK1'!#REF!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H">#REF!</definedName>
    <definedName name="NHot">#REF!</definedName>
    <definedName name="No">#REF!</definedName>
    <definedName name="ong">[22]Sheet1!#REF!</definedName>
    <definedName name="OTHER_PANEL">'[20]NEW-PANEL'!#REF!</definedName>
    <definedName name="OtherWork">'[11]DGchitiet '!#REF!</definedName>
    <definedName name="otherworks">'[11]DGchitiet '!#REF!</definedName>
    <definedName name="P">'[2]PNT-QUOT-#3'!#REF!</definedName>
    <definedName name="PA">#REF!</definedName>
    <definedName name="Painting">'[11]DGchitiet '!#REF!</definedName>
    <definedName name="paintings">'[11]DGchitiet '!#REF!</definedName>
    <definedName name="PEJM">'[2]COAT&amp;WRAP-QIOT-#3'!#REF!</definedName>
    <definedName name="PF">'[2]PNT-QUOT-#3'!#REF!</definedName>
    <definedName name="PK">#REF!</definedName>
    <definedName name="PL_指示燈___P.B.___REST_P.B._壓扣開關">'[20]NEW-PANEL'!#REF!</definedName>
    <definedName name="Plaster">'[11]DGchitiet '!#REF!</definedName>
    <definedName name="PM">[23]IBASE!$AH$16:$AV$110</definedName>
    <definedName name="Price">#REF!</definedName>
    <definedName name="_xlnm.Print_Area">'[12]B-B'!$A$1:$K$63</definedName>
    <definedName name="Print_Area_MI">[24]ESTI.!$A$1:$U$52</definedName>
    <definedName name="_xlnm.Print_Titles" localSheetId="0">'TỔNG HỢP'!$6:$9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RoofingWork">'[11]DGchitiet '!#REF!</definedName>
    <definedName name="RT">'[2]COAT&amp;WRAP-QIOT-#3'!#REF!</definedName>
    <definedName name="s_0">'[15]Lç khoan LK1'!#REF!</definedName>
    <definedName name="s_1">'[15]Lç khoan LK1'!#REF!</definedName>
    <definedName name="SB">[23]IBASE!$AH$7:$AL$14</definedName>
    <definedName name="sc">'[15]Lç khoan LK1'!$K$8</definedName>
    <definedName name="Solan">'[8]Xuly Data'!#REF!</definedName>
    <definedName name="SORT">#REF!</definedName>
    <definedName name="SORT_AREA">'[24]DI-ESTI'!$A$8:$R$489</definedName>
    <definedName name="SP">'[2]PNT-QUOT-#3'!#REF!</definedName>
    <definedName name="SPEC">#REF!</definedName>
    <definedName name="SPECSUMMARY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[16]Loading!#REF!</definedName>
    <definedName name="t_1">'[15]Lç khoan LK1'!#REF!</definedName>
    <definedName name="Taikhoan">'[25]Tai khoan'!$A$3:$C$93</definedName>
    <definedName name="TaxTV">10%</definedName>
    <definedName name="TaxXL">5%</definedName>
    <definedName name="TemporaryWork">'[11]DGchitiet '!#REF!</definedName>
    <definedName name="THK">'[2]COAT&amp;WRAP-QIOT-#3'!#REF!</definedName>
    <definedName name="Tien">#REF!</definedName>
    <definedName name="TileStone">'[11]DGchitiet '!#REF!</definedName>
    <definedName name="TL">[6]ND!#REF!</definedName>
    <definedName name="TMProtection">'[11]DGchitiet '!#REF!</definedName>
    <definedName name="Tra_don_gia_KS">#REF!</definedName>
    <definedName name="Tra_phan_tram">[26]Tra_bang!#REF!</definedName>
    <definedName name="TRAM">#REF!</definedName>
    <definedName name="TRANSFORMER">'[20]NEW-PANEL'!#REF!</definedName>
    <definedName name="TRAvH">#REF!</definedName>
    <definedName name="ty_le_BTN">#REF!</definedName>
    <definedName name="VA">[6]ND!#REF!</definedName>
    <definedName name="VARIINST">#REF!</definedName>
    <definedName name="VARIPURC">#REF!</definedName>
    <definedName name="voi">'[27]Gia vat tu'!#REF!</definedName>
    <definedName name="Vr">'[12]B-B'!$F$59</definedName>
    <definedName name="W">#REF!</definedName>
    <definedName name="X">#REF!</definedName>
    <definedName name="Xuat_hien1">[28]DTCT!$A$7:$A$157</definedName>
    <definedName name="YHRTYH">'[11]DGchitiet '!#REF!</definedName>
    <definedName name="ỴUT" hidden="1">#REF!</definedName>
    <definedName name="Z">#REF!</definedName>
    <definedName name="ZYX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6" i="1" l="1"/>
  <c r="Q56" i="1" s="1"/>
  <c r="M56" i="1"/>
  <c r="L56" i="1"/>
  <c r="N56" i="1" s="1"/>
  <c r="O56" i="1" s="1"/>
  <c r="E56" i="1"/>
  <c r="J56" i="1" s="1"/>
  <c r="Y55" i="1"/>
  <c r="Q55" i="1"/>
  <c r="P55" i="1"/>
  <c r="M55" i="1"/>
  <c r="D55" i="1" s="1"/>
  <c r="L55" i="1"/>
  <c r="F55" i="1"/>
  <c r="E55" i="1"/>
  <c r="Y54" i="1"/>
  <c r="P54" i="1"/>
  <c r="M54" i="1"/>
  <c r="D54" i="1" s="1"/>
  <c r="L54" i="1"/>
  <c r="F54" i="1"/>
  <c r="E54" i="1"/>
  <c r="Y53" i="1"/>
  <c r="P53" i="1"/>
  <c r="M53" i="1"/>
  <c r="D53" i="1" s="1"/>
  <c r="L53" i="1"/>
  <c r="E53" i="1"/>
  <c r="J53" i="1" s="1"/>
  <c r="Y52" i="1"/>
  <c r="P52" i="1"/>
  <c r="M52" i="1"/>
  <c r="D52" i="1" s="1"/>
  <c r="L52" i="1"/>
  <c r="E52" i="1"/>
  <c r="Y51" i="1"/>
  <c r="P51" i="1"/>
  <c r="M51" i="1"/>
  <c r="D51" i="1" s="1"/>
  <c r="L51" i="1"/>
  <c r="N51" i="1" s="1"/>
  <c r="O51" i="1" s="1"/>
  <c r="I51" i="1"/>
  <c r="H51" i="1"/>
  <c r="G51" i="1"/>
  <c r="F51" i="1"/>
  <c r="E51" i="1"/>
  <c r="Y50" i="1"/>
  <c r="P50" i="1"/>
  <c r="M50" i="1"/>
  <c r="D50" i="1" s="1"/>
  <c r="L50" i="1"/>
  <c r="N50" i="1" s="1"/>
  <c r="O50" i="1" s="1"/>
  <c r="I50" i="1"/>
  <c r="H50" i="1"/>
  <c r="G50" i="1"/>
  <c r="F50" i="1"/>
  <c r="E50" i="1"/>
  <c r="Y49" i="1"/>
  <c r="P49" i="1"/>
  <c r="M49" i="1"/>
  <c r="D49" i="1" s="1"/>
  <c r="L49" i="1"/>
  <c r="F49" i="1"/>
  <c r="E49" i="1"/>
  <c r="Y48" i="1"/>
  <c r="P48" i="1"/>
  <c r="M48" i="1"/>
  <c r="D48" i="1" s="1"/>
  <c r="L48" i="1"/>
  <c r="N48" i="1" s="1"/>
  <c r="O48" i="1" s="1"/>
  <c r="F48" i="1"/>
  <c r="E48" i="1"/>
  <c r="Y47" i="1"/>
  <c r="P47" i="1"/>
  <c r="M47" i="1"/>
  <c r="D47" i="1" s="1"/>
  <c r="L47" i="1"/>
  <c r="E47" i="1"/>
  <c r="J47" i="1" s="1"/>
  <c r="Y46" i="1"/>
  <c r="Q46" i="1"/>
  <c r="P46" i="1"/>
  <c r="M46" i="1"/>
  <c r="L46" i="1"/>
  <c r="N46" i="1" s="1"/>
  <c r="O46" i="1" s="1"/>
  <c r="J46" i="1"/>
  <c r="E46" i="1"/>
  <c r="D46" i="1"/>
  <c r="Y45" i="1"/>
  <c r="P45" i="1"/>
  <c r="Q45" i="1" s="1"/>
  <c r="M45" i="1"/>
  <c r="L45" i="1"/>
  <c r="N45" i="1" s="1"/>
  <c r="O45" i="1" s="1"/>
  <c r="E45" i="1"/>
  <c r="F45" i="1" s="1"/>
  <c r="G45" i="1" s="1"/>
  <c r="D45" i="1"/>
  <c r="Y44" i="1"/>
  <c r="Q44" i="1"/>
  <c r="P44" i="1"/>
  <c r="N44" i="1"/>
  <c r="O44" i="1" s="1"/>
  <c r="M44" i="1"/>
  <c r="L44" i="1"/>
  <c r="G44" i="1"/>
  <c r="F44" i="1"/>
  <c r="E44" i="1"/>
  <c r="D44" i="1"/>
  <c r="Y43" i="1"/>
  <c r="Q43" i="1"/>
  <c r="P43" i="1"/>
  <c r="N43" i="1"/>
  <c r="O43" i="1" s="1"/>
  <c r="M43" i="1"/>
  <c r="L43" i="1"/>
  <c r="E43" i="1"/>
  <c r="D43" i="1"/>
  <c r="Y42" i="1"/>
  <c r="P42" i="1"/>
  <c r="N42" i="1"/>
  <c r="O42" i="1" s="1"/>
  <c r="M42" i="1"/>
  <c r="D42" i="1" s="1"/>
  <c r="L42" i="1"/>
  <c r="F42" i="1"/>
  <c r="G42" i="1" s="1"/>
  <c r="E42" i="1"/>
  <c r="Y41" i="1"/>
  <c r="Q41" i="1"/>
  <c r="P41" i="1"/>
  <c r="M41" i="1"/>
  <c r="D41" i="1" s="1"/>
  <c r="L41" i="1"/>
  <c r="E41" i="1"/>
  <c r="F41" i="1" s="1"/>
  <c r="Y40" i="1"/>
  <c r="P40" i="1"/>
  <c r="M40" i="1"/>
  <c r="D40" i="1" s="1"/>
  <c r="L40" i="1"/>
  <c r="E40" i="1"/>
  <c r="J40" i="1" s="1"/>
  <c r="Y39" i="1"/>
  <c r="P39" i="1"/>
  <c r="Q39" i="1" s="1"/>
  <c r="N39" i="1"/>
  <c r="O39" i="1" s="1"/>
  <c r="M39" i="1"/>
  <c r="D39" i="1" s="1"/>
  <c r="L39" i="1"/>
  <c r="E39" i="1"/>
  <c r="Y38" i="1"/>
  <c r="P38" i="1"/>
  <c r="Q38" i="1" s="1"/>
  <c r="M38" i="1"/>
  <c r="L38" i="1"/>
  <c r="E38" i="1"/>
  <c r="D38" i="1"/>
  <c r="Y37" i="1"/>
  <c r="P37" i="1"/>
  <c r="Q37" i="1" s="1"/>
  <c r="R37" i="1" s="1"/>
  <c r="M37" i="1"/>
  <c r="D37" i="1" s="1"/>
  <c r="L37" i="1"/>
  <c r="E37" i="1"/>
  <c r="F37" i="1" s="1"/>
  <c r="Y36" i="1"/>
  <c r="Q36" i="1"/>
  <c r="P36" i="1"/>
  <c r="M36" i="1"/>
  <c r="L36" i="1"/>
  <c r="N36" i="1" s="1"/>
  <c r="O36" i="1" s="1"/>
  <c r="I36" i="1"/>
  <c r="J36" i="1" s="1"/>
  <c r="H36" i="1"/>
  <c r="G36" i="1"/>
  <c r="F36" i="1"/>
  <c r="E36" i="1"/>
  <c r="D36" i="1"/>
  <c r="Y35" i="1"/>
  <c r="P35" i="1"/>
  <c r="Q35" i="1" s="1"/>
  <c r="M35" i="1"/>
  <c r="D35" i="1" s="1"/>
  <c r="L35" i="1"/>
  <c r="N35" i="1" s="1"/>
  <c r="O35" i="1" s="1"/>
  <c r="I35" i="1"/>
  <c r="H35" i="1"/>
  <c r="G35" i="1"/>
  <c r="F35" i="1"/>
  <c r="E35" i="1"/>
  <c r="Y34" i="1"/>
  <c r="Q34" i="1"/>
  <c r="P34" i="1"/>
  <c r="M34" i="1"/>
  <c r="L34" i="1"/>
  <c r="N34" i="1" s="1"/>
  <c r="O34" i="1" s="1"/>
  <c r="I34" i="1"/>
  <c r="J34" i="1" s="1"/>
  <c r="H34" i="1"/>
  <c r="G34" i="1"/>
  <c r="F34" i="1"/>
  <c r="E34" i="1"/>
  <c r="D34" i="1"/>
  <c r="Y33" i="1"/>
  <c r="P33" i="1"/>
  <c r="Q33" i="1" s="1"/>
  <c r="M33" i="1"/>
  <c r="D33" i="1" s="1"/>
  <c r="L33" i="1"/>
  <c r="N33" i="1" s="1"/>
  <c r="O33" i="1" s="1"/>
  <c r="I33" i="1"/>
  <c r="H33" i="1"/>
  <c r="G33" i="1"/>
  <c r="F33" i="1"/>
  <c r="E33" i="1"/>
  <c r="Y32" i="1"/>
  <c r="R32" i="1"/>
  <c r="Q32" i="1"/>
  <c r="P32" i="1"/>
  <c r="M32" i="1"/>
  <c r="L32" i="1"/>
  <c r="N32" i="1" s="1"/>
  <c r="O32" i="1" s="1"/>
  <c r="J32" i="1"/>
  <c r="I32" i="1"/>
  <c r="H32" i="1"/>
  <c r="G32" i="1"/>
  <c r="F32" i="1"/>
  <c r="E32" i="1"/>
  <c r="D32" i="1"/>
  <c r="Y31" i="1"/>
  <c r="P31" i="1"/>
  <c r="Q31" i="1" s="1"/>
  <c r="R31" i="1" s="1"/>
  <c r="M31" i="1"/>
  <c r="D31" i="1" s="1"/>
  <c r="L31" i="1"/>
  <c r="N31" i="1" s="1"/>
  <c r="O31" i="1" s="1"/>
  <c r="I31" i="1"/>
  <c r="H31" i="1"/>
  <c r="G31" i="1"/>
  <c r="F31" i="1"/>
  <c r="E31" i="1"/>
  <c r="Y30" i="1"/>
  <c r="Q30" i="1"/>
  <c r="P30" i="1"/>
  <c r="M30" i="1"/>
  <c r="L30" i="1"/>
  <c r="N30" i="1" s="1"/>
  <c r="O30" i="1" s="1"/>
  <c r="I30" i="1"/>
  <c r="J30" i="1" s="1"/>
  <c r="H30" i="1"/>
  <c r="G30" i="1"/>
  <c r="F30" i="1"/>
  <c r="E30" i="1"/>
  <c r="D30" i="1"/>
  <c r="Y29" i="1"/>
  <c r="P29" i="1"/>
  <c r="Q29" i="1" s="1"/>
  <c r="M29" i="1"/>
  <c r="D29" i="1" s="1"/>
  <c r="L29" i="1"/>
  <c r="E29" i="1"/>
  <c r="F29" i="1" s="1"/>
  <c r="G29" i="1" s="1"/>
  <c r="Y28" i="1"/>
  <c r="Q28" i="1"/>
  <c r="P28" i="1"/>
  <c r="M28" i="1"/>
  <c r="L28" i="1"/>
  <c r="N28" i="1" s="1"/>
  <c r="O28" i="1" s="1"/>
  <c r="I28" i="1"/>
  <c r="J28" i="1" s="1"/>
  <c r="H28" i="1"/>
  <c r="G28" i="1"/>
  <c r="F28" i="1"/>
  <c r="E28" i="1"/>
  <c r="D28" i="1"/>
  <c r="Y27" i="1"/>
  <c r="P27" i="1"/>
  <c r="Q27" i="1" s="1"/>
  <c r="M27" i="1"/>
  <c r="L27" i="1"/>
  <c r="N27" i="1" s="1"/>
  <c r="O27" i="1" s="1"/>
  <c r="F27" i="1"/>
  <c r="E27" i="1"/>
  <c r="D27" i="1"/>
  <c r="Y26" i="1"/>
  <c r="R26" i="1"/>
  <c r="P26" i="1"/>
  <c r="Q26" i="1" s="1"/>
  <c r="N26" i="1"/>
  <c r="O26" i="1" s="1"/>
  <c r="M26" i="1"/>
  <c r="D26" i="1" s="1"/>
  <c r="L26" i="1"/>
  <c r="I26" i="1"/>
  <c r="J26" i="1" s="1"/>
  <c r="H26" i="1"/>
  <c r="G26" i="1"/>
  <c r="F26" i="1"/>
  <c r="E26" i="1"/>
  <c r="Y25" i="1"/>
  <c r="Q25" i="1"/>
  <c r="P25" i="1"/>
  <c r="M25" i="1"/>
  <c r="D25" i="1" s="1"/>
  <c r="L25" i="1"/>
  <c r="I25" i="1"/>
  <c r="J25" i="1" s="1"/>
  <c r="H25" i="1"/>
  <c r="G25" i="1"/>
  <c r="F25" i="1"/>
  <c r="E25" i="1"/>
  <c r="Y24" i="1"/>
  <c r="P24" i="1"/>
  <c r="Q24" i="1" s="1"/>
  <c r="R24" i="1" s="1"/>
  <c r="N24" i="1"/>
  <c r="O24" i="1" s="1"/>
  <c r="M24" i="1"/>
  <c r="D24" i="1" s="1"/>
  <c r="L24" i="1"/>
  <c r="I24" i="1"/>
  <c r="J24" i="1" s="1"/>
  <c r="H24" i="1"/>
  <c r="G24" i="1"/>
  <c r="F24" i="1"/>
  <c r="E24" i="1"/>
  <c r="Y23" i="1"/>
  <c r="Q23" i="1"/>
  <c r="P23" i="1"/>
  <c r="M23" i="1"/>
  <c r="D23" i="1" s="1"/>
  <c r="L23" i="1"/>
  <c r="I23" i="1"/>
  <c r="J23" i="1" s="1"/>
  <c r="H23" i="1"/>
  <c r="G23" i="1"/>
  <c r="F23" i="1"/>
  <c r="E23" i="1"/>
  <c r="Y22" i="1"/>
  <c r="P22" i="1"/>
  <c r="Q22" i="1" s="1"/>
  <c r="R22" i="1" s="1"/>
  <c r="N22" i="1"/>
  <c r="O22" i="1" s="1"/>
  <c r="M22" i="1"/>
  <c r="D22" i="1" s="1"/>
  <c r="L22" i="1"/>
  <c r="I22" i="1"/>
  <c r="J22" i="1" s="1"/>
  <c r="H22" i="1"/>
  <c r="G22" i="1"/>
  <c r="F22" i="1"/>
  <c r="E22" i="1"/>
  <c r="Y21" i="1"/>
  <c r="Q21" i="1"/>
  <c r="P21" i="1"/>
  <c r="M21" i="1"/>
  <c r="D21" i="1" s="1"/>
  <c r="L21" i="1"/>
  <c r="E21" i="1"/>
  <c r="Y20" i="1"/>
  <c r="P20" i="1"/>
  <c r="Q20" i="1" s="1"/>
  <c r="M20" i="1"/>
  <c r="D20" i="1" s="1"/>
  <c r="L20" i="1"/>
  <c r="I20" i="1"/>
  <c r="H20" i="1"/>
  <c r="G20" i="1"/>
  <c r="F20" i="1"/>
  <c r="E20" i="1"/>
  <c r="Y19" i="1"/>
  <c r="P19" i="1"/>
  <c r="M19" i="1"/>
  <c r="D19" i="1" s="1"/>
  <c r="L19" i="1"/>
  <c r="N19" i="1" s="1"/>
  <c r="O19" i="1" s="1"/>
  <c r="I19" i="1"/>
  <c r="J19" i="1" s="1"/>
  <c r="H19" i="1"/>
  <c r="G19" i="1"/>
  <c r="F19" i="1"/>
  <c r="E19" i="1"/>
  <c r="Y18" i="1"/>
  <c r="P18" i="1"/>
  <c r="Q18" i="1" s="1"/>
  <c r="M18" i="1"/>
  <c r="D18" i="1" s="1"/>
  <c r="L18" i="1"/>
  <c r="I18" i="1"/>
  <c r="H18" i="1"/>
  <c r="G18" i="1"/>
  <c r="F18" i="1"/>
  <c r="E18" i="1"/>
  <c r="Y17" i="1"/>
  <c r="P17" i="1"/>
  <c r="M17" i="1"/>
  <c r="D17" i="1" s="1"/>
  <c r="L17" i="1"/>
  <c r="I17" i="1"/>
  <c r="J17" i="1" s="1"/>
  <c r="H17" i="1"/>
  <c r="G17" i="1"/>
  <c r="F17" i="1"/>
  <c r="E17" i="1"/>
  <c r="Y16" i="1"/>
  <c r="P16" i="1"/>
  <c r="M16" i="1"/>
  <c r="D16" i="1" s="1"/>
  <c r="L16" i="1"/>
  <c r="N16" i="1" s="1"/>
  <c r="O16" i="1" s="1"/>
  <c r="F16" i="1"/>
  <c r="E16" i="1"/>
  <c r="G16" i="1" s="1"/>
  <c r="Y15" i="1"/>
  <c r="P15" i="1"/>
  <c r="Q15" i="1" s="1"/>
  <c r="M15" i="1"/>
  <c r="D15" i="1" s="1"/>
  <c r="L15" i="1"/>
  <c r="F15" i="1"/>
  <c r="E15" i="1"/>
  <c r="Y14" i="1"/>
  <c r="P14" i="1"/>
  <c r="M14" i="1"/>
  <c r="D14" i="1" s="1"/>
  <c r="L14" i="1"/>
  <c r="N14" i="1" s="1"/>
  <c r="O14" i="1" s="1"/>
  <c r="F14" i="1"/>
  <c r="E14" i="1"/>
  <c r="G14" i="1" s="1"/>
  <c r="Y13" i="1"/>
  <c r="P13" i="1"/>
  <c r="Q13" i="1" s="1"/>
  <c r="M13" i="1"/>
  <c r="D13" i="1" s="1"/>
  <c r="L13" i="1"/>
  <c r="F13" i="1"/>
  <c r="E13" i="1"/>
  <c r="Y12" i="1"/>
  <c r="P12" i="1"/>
  <c r="U12" i="1" s="1"/>
  <c r="M12" i="1"/>
  <c r="L12" i="1"/>
  <c r="N12" i="1" s="1"/>
  <c r="O12" i="1" s="1"/>
  <c r="I12" i="1"/>
  <c r="J12" i="1" s="1"/>
  <c r="H12" i="1"/>
  <c r="F12" i="1"/>
  <c r="D12" i="1"/>
  <c r="Y11" i="1"/>
  <c r="U11" i="1"/>
  <c r="P11" i="1"/>
  <c r="M11" i="1"/>
  <c r="L11" i="1"/>
  <c r="N11" i="1" s="1"/>
  <c r="O11" i="1" s="1"/>
  <c r="I11" i="1"/>
  <c r="H11" i="1"/>
  <c r="J11" i="1" s="1"/>
  <c r="F11" i="1"/>
  <c r="D11" i="1"/>
  <c r="Y10" i="1"/>
  <c r="P10" i="1"/>
  <c r="U10" i="1" s="1"/>
  <c r="M10" i="1"/>
  <c r="D10" i="1" s="1"/>
  <c r="L10" i="1"/>
  <c r="N10" i="1" s="1"/>
  <c r="O10" i="1" s="1"/>
  <c r="J10" i="1"/>
  <c r="S45" i="1" l="1"/>
  <c r="S32" i="1"/>
  <c r="T32" i="1" s="1"/>
  <c r="U32" i="1" s="1"/>
  <c r="V32" i="1" s="1"/>
  <c r="W32" i="1" s="1"/>
  <c r="X32" i="1" s="1"/>
  <c r="V11" i="1"/>
  <c r="W11" i="1" s="1"/>
  <c r="X11" i="1" s="1"/>
  <c r="R45" i="1"/>
  <c r="R55" i="1"/>
  <c r="S55" i="1" s="1"/>
  <c r="V12" i="1"/>
  <c r="W12" i="1" s="1"/>
  <c r="X12" i="1" s="1"/>
  <c r="V10" i="1"/>
  <c r="W10" i="1" s="1"/>
  <c r="X10" i="1" s="1"/>
  <c r="R38" i="1"/>
  <c r="S38" i="1" s="1"/>
  <c r="T38" i="1" s="1"/>
  <c r="U38" i="1" s="1"/>
  <c r="G41" i="1"/>
  <c r="H41" i="1" s="1"/>
  <c r="R13" i="1"/>
  <c r="S13" i="1" s="1"/>
  <c r="T13" i="1" s="1"/>
  <c r="U13" i="1" s="1"/>
  <c r="H14" i="1"/>
  <c r="I14" i="1" s="1"/>
  <c r="J14" i="1" s="1"/>
  <c r="R15" i="1"/>
  <c r="S15" i="1" s="1"/>
  <c r="H16" i="1"/>
  <c r="I16" i="1" s="1"/>
  <c r="J16" i="1" s="1"/>
  <c r="N21" i="1"/>
  <c r="O21" i="1" s="1"/>
  <c r="N23" i="1"/>
  <c r="O23" i="1" s="1"/>
  <c r="N25" i="1"/>
  <c r="O25" i="1" s="1"/>
  <c r="G27" i="1"/>
  <c r="H27" i="1" s="1"/>
  <c r="J33" i="1"/>
  <c r="N37" i="1"/>
  <c r="O37" i="1" s="1"/>
  <c r="N41" i="1"/>
  <c r="O41" i="1" s="1"/>
  <c r="H42" i="1"/>
  <c r="Q42" i="1"/>
  <c r="R42" i="1" s="1"/>
  <c r="Q47" i="1"/>
  <c r="R47" i="1" s="1"/>
  <c r="Q51" i="1"/>
  <c r="R51" i="1" s="1"/>
  <c r="S51" i="1" s="1"/>
  <c r="T51" i="1" s="1"/>
  <c r="U51" i="1" s="1"/>
  <c r="N29" i="1"/>
  <c r="O29" i="1" s="1"/>
  <c r="I42" i="1"/>
  <c r="J42" i="1" s="1"/>
  <c r="Q49" i="1"/>
  <c r="R49" i="1" s="1"/>
  <c r="G13" i="1"/>
  <c r="N13" i="1"/>
  <c r="O13" i="1" s="1"/>
  <c r="Q14" i="1"/>
  <c r="G15" i="1"/>
  <c r="I15" i="1" s="1"/>
  <c r="J15" i="1" s="1"/>
  <c r="N15" i="1"/>
  <c r="O15" i="1" s="1"/>
  <c r="Q16" i="1"/>
  <c r="N17" i="1"/>
  <c r="O17" i="1" s="1"/>
  <c r="N18" i="1"/>
  <c r="O18" i="1" s="1"/>
  <c r="N20" i="1"/>
  <c r="O20" i="1" s="1"/>
  <c r="F21" i="1"/>
  <c r="G21" i="1" s="1"/>
  <c r="R35" i="1"/>
  <c r="S35" i="1" s="1"/>
  <c r="R36" i="1"/>
  <c r="F39" i="1"/>
  <c r="N40" i="1"/>
  <c r="O40" i="1" s="1"/>
  <c r="H13" i="1"/>
  <c r="H15" i="1"/>
  <c r="R27" i="1"/>
  <c r="R28" i="1"/>
  <c r="S28" i="1" s="1"/>
  <c r="J31" i="1"/>
  <c r="S31" i="1"/>
  <c r="T31" i="1" s="1"/>
  <c r="U31" i="1" s="1"/>
  <c r="J35" i="1"/>
  <c r="G37" i="1"/>
  <c r="H37" i="1" s="1"/>
  <c r="N38" i="1"/>
  <c r="O38" i="1" s="1"/>
  <c r="R39" i="1"/>
  <c r="S39" i="1" s="1"/>
  <c r="R41" i="1"/>
  <c r="S41" i="1" s="1"/>
  <c r="F43" i="1"/>
  <c r="G43" i="1" s="1"/>
  <c r="R43" i="1"/>
  <c r="S43" i="1" s="1"/>
  <c r="H44" i="1"/>
  <c r="I44" i="1" s="1"/>
  <c r="J44" i="1" s="1"/>
  <c r="R46" i="1"/>
  <c r="S46" i="1" s="1"/>
  <c r="Q48" i="1"/>
  <c r="R48" i="1" s="1"/>
  <c r="Q17" i="1"/>
  <c r="J18" i="1"/>
  <c r="R18" i="1"/>
  <c r="Q19" i="1"/>
  <c r="J20" i="1"/>
  <c r="R20" i="1"/>
  <c r="S20" i="1" s="1"/>
  <c r="R21" i="1"/>
  <c r="S22" i="1"/>
  <c r="T22" i="1" s="1"/>
  <c r="U22" i="1" s="1"/>
  <c r="V22" i="1" s="1"/>
  <c r="W22" i="1" s="1"/>
  <c r="X22" i="1" s="1"/>
  <c r="R23" i="1"/>
  <c r="S23" i="1" s="1"/>
  <c r="T23" i="1" s="1"/>
  <c r="U23" i="1" s="1"/>
  <c r="S24" i="1"/>
  <c r="T24" i="1" s="1"/>
  <c r="U24" i="1" s="1"/>
  <c r="V24" i="1" s="1"/>
  <c r="W24" i="1" s="1"/>
  <c r="X24" i="1" s="1"/>
  <c r="R25" i="1"/>
  <c r="S25" i="1" s="1"/>
  <c r="S26" i="1"/>
  <c r="T26" i="1" s="1"/>
  <c r="U26" i="1" s="1"/>
  <c r="V26" i="1" s="1"/>
  <c r="W26" i="1" s="1"/>
  <c r="X26" i="1" s="1"/>
  <c r="H29" i="1"/>
  <c r="I29" i="1" s="1"/>
  <c r="J29" i="1" s="1"/>
  <c r="R29" i="1"/>
  <c r="S29" i="1" s="1"/>
  <c r="T29" i="1" s="1"/>
  <c r="U29" i="1" s="1"/>
  <c r="R30" i="1"/>
  <c r="S30" i="1" s="1"/>
  <c r="T30" i="1" s="1"/>
  <c r="U30" i="1" s="1"/>
  <c r="V30" i="1" s="1"/>
  <c r="W30" i="1" s="1"/>
  <c r="X30" i="1" s="1"/>
  <c r="R33" i="1"/>
  <c r="R34" i="1"/>
  <c r="S34" i="1" s="1"/>
  <c r="S37" i="1"/>
  <c r="T37" i="1" s="1"/>
  <c r="U37" i="1" s="1"/>
  <c r="F38" i="1"/>
  <c r="T39" i="1"/>
  <c r="U39" i="1" s="1"/>
  <c r="Q40" i="1"/>
  <c r="H45" i="1"/>
  <c r="I45" i="1"/>
  <c r="J45" i="1" s="1"/>
  <c r="R44" i="1"/>
  <c r="G48" i="1"/>
  <c r="H48" i="1" s="1"/>
  <c r="N49" i="1"/>
  <c r="O49" i="1" s="1"/>
  <c r="Q50" i="1"/>
  <c r="G54" i="1"/>
  <c r="N47" i="1"/>
  <c r="O47" i="1" s="1"/>
  <c r="G49" i="1"/>
  <c r="H49" i="1" s="1"/>
  <c r="J50" i="1"/>
  <c r="N52" i="1"/>
  <c r="O52" i="1" s="1"/>
  <c r="N53" i="1"/>
  <c r="O53" i="1" s="1"/>
  <c r="N55" i="1"/>
  <c r="O55" i="1" s="1"/>
  <c r="N54" i="1"/>
  <c r="O54" i="1" s="1"/>
  <c r="I49" i="1"/>
  <c r="J49" i="1" s="1"/>
  <c r="J51" i="1"/>
  <c r="F52" i="1"/>
  <c r="G52" i="1" s="1"/>
  <c r="Q52" i="1"/>
  <c r="Q53" i="1"/>
  <c r="H54" i="1"/>
  <c r="Q54" i="1"/>
  <c r="R54" i="1" s="1"/>
  <c r="T55" i="1"/>
  <c r="U55" i="1" s="1"/>
  <c r="R56" i="1"/>
  <c r="G55" i="1"/>
  <c r="H55" i="1" s="1"/>
  <c r="I55" i="1" s="1"/>
  <c r="J55" i="1" s="1"/>
  <c r="V23" i="1" l="1"/>
  <c r="W23" i="1" s="1"/>
  <c r="X23" i="1" s="1"/>
  <c r="T27" i="1"/>
  <c r="U27" i="1" s="1"/>
  <c r="S48" i="1"/>
  <c r="T48" i="1" s="1"/>
  <c r="U48" i="1" s="1"/>
  <c r="S27" i="1"/>
  <c r="V29" i="1"/>
  <c r="W29" i="1" s="1"/>
  <c r="X29" i="1" s="1"/>
  <c r="I54" i="1"/>
  <c r="J54" i="1" s="1"/>
  <c r="I13" i="1"/>
  <c r="J13" i="1" s="1"/>
  <c r="V13" i="1" s="1"/>
  <c r="W13" i="1" s="1"/>
  <c r="X13" i="1" s="1"/>
  <c r="T28" i="1"/>
  <c r="U28" i="1" s="1"/>
  <c r="V28" i="1" s="1"/>
  <c r="W28" i="1" s="1"/>
  <c r="X28" i="1" s="1"/>
  <c r="V55" i="1"/>
  <c r="W55" i="1" s="1"/>
  <c r="X55" i="1" s="1"/>
  <c r="I37" i="1"/>
  <c r="J37" i="1" s="1"/>
  <c r="V37" i="1" s="1"/>
  <c r="W37" i="1" s="1"/>
  <c r="X37" i="1" s="1"/>
  <c r="H21" i="1"/>
  <c r="I21" i="1" s="1"/>
  <c r="J21" i="1" s="1"/>
  <c r="S18" i="1"/>
  <c r="T18" i="1" s="1"/>
  <c r="U18" i="1" s="1"/>
  <c r="V18" i="1" s="1"/>
  <c r="W18" i="1" s="1"/>
  <c r="X18" i="1" s="1"/>
  <c r="T45" i="1"/>
  <c r="U45" i="1" s="1"/>
  <c r="V45" i="1" s="1"/>
  <c r="W45" i="1" s="1"/>
  <c r="X45" i="1" s="1"/>
  <c r="T33" i="1"/>
  <c r="U33" i="1" s="1"/>
  <c r="V33" i="1" s="1"/>
  <c r="W33" i="1" s="1"/>
  <c r="X33" i="1" s="1"/>
  <c r="S54" i="1"/>
  <c r="T54" i="1"/>
  <c r="U54" i="1" s="1"/>
  <c r="H52" i="1"/>
  <c r="I52" i="1" s="1"/>
  <c r="J52" i="1" s="1"/>
  <c r="T40" i="1"/>
  <c r="U40" i="1" s="1"/>
  <c r="V40" i="1" s="1"/>
  <c r="W40" i="1" s="1"/>
  <c r="X40" i="1" s="1"/>
  <c r="R53" i="1"/>
  <c r="S53" i="1" s="1"/>
  <c r="R40" i="1"/>
  <c r="R16" i="1"/>
  <c r="S16" i="1" s="1"/>
  <c r="T15" i="1"/>
  <c r="U15" i="1" s="1"/>
  <c r="V15" i="1" s="1"/>
  <c r="W15" i="1" s="1"/>
  <c r="X15" i="1" s="1"/>
  <c r="R50" i="1"/>
  <c r="S50" i="1" s="1"/>
  <c r="T50" i="1" s="1"/>
  <c r="U50" i="1" s="1"/>
  <c r="V50" i="1" s="1"/>
  <c r="W50" i="1" s="1"/>
  <c r="X50" i="1" s="1"/>
  <c r="G38" i="1"/>
  <c r="H38" i="1" s="1"/>
  <c r="I38" i="1" s="1"/>
  <c r="J38" i="1" s="1"/>
  <c r="V38" i="1" s="1"/>
  <c r="W38" i="1" s="1"/>
  <c r="X38" i="1" s="1"/>
  <c r="S49" i="1"/>
  <c r="T49" i="1" s="1"/>
  <c r="U49" i="1" s="1"/>
  <c r="V49" i="1" s="1"/>
  <c r="W49" i="1" s="1"/>
  <c r="X49" i="1" s="1"/>
  <c r="T20" i="1"/>
  <c r="U20" i="1" s="1"/>
  <c r="V20" i="1" s="1"/>
  <c r="W20" i="1" s="1"/>
  <c r="X20" i="1" s="1"/>
  <c r="S33" i="1"/>
  <c r="S21" i="1"/>
  <c r="T21" i="1" s="1"/>
  <c r="U21" i="1" s="1"/>
  <c r="I41" i="1"/>
  <c r="J41" i="1" s="1"/>
  <c r="S56" i="1"/>
  <c r="T56" i="1" s="1"/>
  <c r="U56" i="1" s="1"/>
  <c r="V56" i="1" s="1"/>
  <c r="W56" i="1" s="1"/>
  <c r="V51" i="1"/>
  <c r="W51" i="1" s="1"/>
  <c r="X51" i="1" s="1"/>
  <c r="T46" i="1"/>
  <c r="U46" i="1" s="1"/>
  <c r="V46" i="1" s="1"/>
  <c r="W46" i="1" s="1"/>
  <c r="X46" i="1" s="1"/>
  <c r="T34" i="1"/>
  <c r="U34" i="1" s="1"/>
  <c r="V34" i="1" s="1"/>
  <c r="W34" i="1" s="1"/>
  <c r="X34" i="1" s="1"/>
  <c r="T25" i="1"/>
  <c r="U25" i="1" s="1"/>
  <c r="V25" i="1" s="1"/>
  <c r="W25" i="1" s="1"/>
  <c r="X25" i="1" s="1"/>
  <c r="R14" i="1"/>
  <c r="S14" i="1" s="1"/>
  <c r="H43" i="1"/>
  <c r="I43" i="1" s="1"/>
  <c r="J43" i="1" s="1"/>
  <c r="V43" i="1" s="1"/>
  <c r="W43" i="1" s="1"/>
  <c r="X43" i="1" s="1"/>
  <c r="R19" i="1"/>
  <c r="S19" i="1" s="1"/>
  <c r="I27" i="1"/>
  <c r="J27" i="1" s="1"/>
  <c r="S40" i="1"/>
  <c r="V31" i="1"/>
  <c r="W31" i="1" s="1"/>
  <c r="X31" i="1" s="1"/>
  <c r="S47" i="1"/>
  <c r="T47" i="1" s="1"/>
  <c r="U47" i="1" s="1"/>
  <c r="V47" i="1" s="1"/>
  <c r="W47" i="1" s="1"/>
  <c r="X47" i="1" s="1"/>
  <c r="S44" i="1"/>
  <c r="T44" i="1" s="1"/>
  <c r="U44" i="1" s="1"/>
  <c r="V44" i="1" s="1"/>
  <c r="W44" i="1" s="1"/>
  <c r="X44" i="1" s="1"/>
  <c r="S36" i="1"/>
  <c r="T36" i="1" s="1"/>
  <c r="U36" i="1" s="1"/>
  <c r="V36" i="1" s="1"/>
  <c r="W36" i="1" s="1"/>
  <c r="X36" i="1" s="1"/>
  <c r="R17" i="1"/>
  <c r="S17" i="1" s="1"/>
  <c r="T17" i="1" s="1"/>
  <c r="U17" i="1" s="1"/>
  <c r="V17" i="1" s="1"/>
  <c r="W17" i="1" s="1"/>
  <c r="X17" i="1" s="1"/>
  <c r="I48" i="1"/>
  <c r="J48" i="1" s="1"/>
  <c r="R52" i="1"/>
  <c r="S52" i="1" s="1"/>
  <c r="T43" i="1"/>
  <c r="U43" i="1" s="1"/>
  <c r="T35" i="1"/>
  <c r="U35" i="1" s="1"/>
  <c r="V35" i="1" s="1"/>
  <c r="W35" i="1" s="1"/>
  <c r="X35" i="1" s="1"/>
  <c r="S42" i="1"/>
  <c r="T42" i="1" s="1"/>
  <c r="U42" i="1" s="1"/>
  <c r="V42" i="1" s="1"/>
  <c r="W42" i="1" s="1"/>
  <c r="X42" i="1" s="1"/>
  <c r="T41" i="1"/>
  <c r="U41" i="1" s="1"/>
  <c r="G39" i="1"/>
  <c r="H39" i="1" s="1"/>
  <c r="V48" i="1" l="1"/>
  <c r="W48" i="1" s="1"/>
  <c r="X48" i="1" s="1"/>
  <c r="V27" i="1"/>
  <c r="W27" i="1" s="1"/>
  <c r="X27" i="1" s="1"/>
  <c r="T16" i="1"/>
  <c r="U16" i="1" s="1"/>
  <c r="V16" i="1" s="1"/>
  <c r="W16" i="1" s="1"/>
  <c r="X16" i="1" s="1"/>
  <c r="V41" i="1"/>
  <c r="W41" i="1" s="1"/>
  <c r="X41" i="1" s="1"/>
  <c r="V54" i="1"/>
  <c r="W54" i="1" s="1"/>
  <c r="X54" i="1" s="1"/>
  <c r="I39" i="1"/>
  <c r="J39" i="1" s="1"/>
  <c r="V39" i="1" s="1"/>
  <c r="W39" i="1" s="1"/>
  <c r="X39" i="1" s="1"/>
  <c r="T52" i="1"/>
  <c r="U52" i="1" s="1"/>
  <c r="V52" i="1" s="1"/>
  <c r="W52" i="1" s="1"/>
  <c r="X52" i="1" s="1"/>
  <c r="T53" i="1"/>
  <c r="U53" i="1" s="1"/>
  <c r="V53" i="1" s="1"/>
  <c r="W53" i="1" s="1"/>
  <c r="X53" i="1" s="1"/>
  <c r="T14" i="1"/>
  <c r="U14" i="1" s="1"/>
  <c r="V14" i="1" s="1"/>
  <c r="W14" i="1" s="1"/>
  <c r="X14" i="1" s="1"/>
  <c r="V21" i="1"/>
  <c r="W21" i="1" s="1"/>
  <c r="X21" i="1" s="1"/>
  <c r="T19" i="1"/>
  <c r="U19" i="1" s="1"/>
  <c r="V19" i="1" s="1"/>
  <c r="W19" i="1" s="1"/>
  <c r="X1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E10" authorId="0" shapeId="0" xr:uid="{5290808F-53CF-4289-B7A0-A0EC9E2D695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0" authorId="0" shapeId="0" xr:uid="{BD1F8FF0-D5C9-4C8E-8D64-4C7FBE3518FD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P10" authorId="0" shapeId="0" xr:uid="{BBB4C648-508F-497D-84DE-0B51EADE4580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chi phí gián tiếp
để phù hợp với giá thị trường</t>
        </r>
      </text>
    </comment>
    <comment ref="E11" authorId="0" shapeId="0" xr:uid="{C14AB796-1A08-475D-9133-0AA296BD8B4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G11" authorId="0" shapeId="0" xr:uid="{6599F881-E896-4149-A259-E707861A0A9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</t>
        </r>
      </text>
    </comment>
    <comment ref="E12" authorId="0" shapeId="0" xr:uid="{131106CC-2252-44E0-84F2-A6640BAE2BEE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bỏ để phù hợp với giá thị trường
</t>
        </r>
      </text>
    </comment>
    <comment ref="E17" authorId="0" shapeId="0" xr:uid="{A5BDE468-F0BF-453B-BB16-8489DCB3F8C7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18" authorId="0" shapeId="0" xr:uid="{3A0A195F-5B40-4814-B944-153E17A40C64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 nửa để phù hợp với giá thị trường
</t>
        </r>
      </text>
    </comment>
    <comment ref="E22" authorId="0" shapeId="0" xr:uid="{6B8676F5-60AD-41F8-9E5B-4AD1AADBDC8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3" authorId="0" shapeId="0" xr:uid="{58E1EE6C-8504-46A5-94DB-7CC57E3F4B43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trừ đi công khám để phù hợp
</t>
        </r>
      </text>
    </comment>
    <comment ref="E24" authorId="0" shapeId="0" xr:uid="{878C192B-E662-466F-ABFF-F2196316E5AA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 và bộ phận gián tiếp</t>
        </r>
      </text>
    </comment>
    <comment ref="E25" authorId="0" shapeId="0" xr:uid="{4C148716-3CB0-414A-8449-FD8FC93C8D96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  <comment ref="E26" authorId="0" shapeId="0" xr:uid="{AE12BBB8-49FE-490C-9B84-DA467C165C18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giảm 1/2 công khám sàng lọc</t>
        </r>
      </text>
    </comment>
  </commentList>
</comments>
</file>

<file path=xl/sharedStrings.xml><?xml version="1.0" encoding="utf-8"?>
<sst xmlns="http://schemas.openxmlformats.org/spreadsheetml/2006/main" count="120" uniqueCount="113">
  <si>
    <t>SỞ Y TẾ NINH BÌNH</t>
  </si>
  <si>
    <t>BỆNH VIỆN ĐA KHOA TỈNH</t>
  </si>
  <si>
    <r>
      <t xml:space="preserve">TỔNG HỢP </t>
    </r>
    <r>
      <rPr>
        <b/>
        <sz val="14"/>
        <color rgb="FFFF0000"/>
        <rFont val="Times New Roman"/>
        <family val="1"/>
      </rPr>
      <t>XÂY DỰNG GIÁ CÁC DỊCH VỤ TIÊM CHỦNG</t>
    </r>
  </si>
  <si>
    <t>Kèm theo Biên bản số       /BB-BVĐK ngày    /    /2025 của Bệnh viện ĐK tỉnh Ninh Bình</t>
  </si>
  <si>
    <t>ĐVT: Đồng</t>
  </si>
  <si>
    <t>Stt</t>
  </si>
  <si>
    <t>Nhóm</t>
  </si>
  <si>
    <t>Tên vắc xin</t>
  </si>
  <si>
    <t>Kỹ thuật tiêm</t>
  </si>
  <si>
    <t>Công khám, sàng lọc</t>
  </si>
  <si>
    <t>Giá vắc xin</t>
  </si>
  <si>
    <t>Chi phí Dịch vụ tiêm
(chưa bao gồm tiền Vắcxin)</t>
  </si>
  <si>
    <t xml:space="preserve">Công theo dõi sau tiêm </t>
  </si>
  <si>
    <t>Tổng giá dịch vụ (chưa bao gồm Vacxin)</t>
  </si>
  <si>
    <t>Tổng giá dịch vụ (chưa bao gồm Vacxin) làm tròn</t>
  </si>
  <si>
    <t>Giá dịch vụ (bao gồm văcxin)</t>
  </si>
  <si>
    <t>Giá dịch vụ tiêm tại giường (bao gồm Vắcxin)</t>
  </si>
  <si>
    <t>Tiền lương</t>
  </si>
  <si>
    <t>Chi thường xuyên</t>
  </si>
  <si>
    <t xml:space="preserve">Chi phí quản lý </t>
  </si>
  <si>
    <t xml:space="preserve">Chi phí khấu hao </t>
  </si>
  <si>
    <t>Tích lũy</t>
  </si>
  <si>
    <t>Tổng cộng</t>
  </si>
  <si>
    <t xml:space="preserve">Chi phí vật tư tiêu hao (chưa bao gồm Vắc Xin) </t>
  </si>
  <si>
    <t>Chi phí công tiêm</t>
  </si>
  <si>
    <t>Chi phí bảo quản</t>
  </si>
  <si>
    <t>A</t>
  </si>
  <si>
    <t>B</t>
  </si>
  <si>
    <t>C</t>
  </si>
  <si>
    <t>D</t>
  </si>
  <si>
    <t>2=1*7.80%</t>
  </si>
  <si>
    <t>3=(1+2)*5.97%</t>
  </si>
  <si>
    <t>4=(1+2+3)*7.8%</t>
  </si>
  <si>
    <t>5=(1+2+3+4)*10%</t>
  </si>
  <si>
    <t>6=1+2+3+4+5</t>
  </si>
  <si>
    <t>10=(8+9)*7.8%</t>
  </si>
  <si>
    <t>11=8+9+10</t>
  </si>
  <si>
    <t>13=12*7.8%</t>
  </si>
  <si>
    <t>14=(12+13)*5.97%</t>
  </si>
  <si>
    <t>15=(12+13+14)*7.81%</t>
  </si>
  <si>
    <t>16=(12+13+14+15)*10%</t>
  </si>
  <si>
    <t>17=12+13+14+15+16</t>
  </si>
  <si>
    <t>18=6+11+17</t>
  </si>
  <si>
    <t>20=19+7</t>
  </si>
  <si>
    <t>Cúm</t>
  </si>
  <si>
    <t>Pháp[Vaxigrip]</t>
  </si>
  <si>
    <t>Hà Lan[Influvac]</t>
  </si>
  <si>
    <t>Hàn Quốc [GCFlu ]</t>
  </si>
  <si>
    <t>Phế cầu</t>
  </si>
  <si>
    <t>Synflorix 10</t>
  </si>
  <si>
    <t>PC 13</t>
  </si>
  <si>
    <t>PC 20</t>
  </si>
  <si>
    <t>PC 23(Pneumovax 23)</t>
  </si>
  <si>
    <t>Dại</t>
  </si>
  <si>
    <t>Verorab</t>
  </si>
  <si>
    <t>Abhayrab</t>
  </si>
  <si>
    <t>speeda</t>
  </si>
  <si>
    <t>Indirab</t>
  </si>
  <si>
    <t>Huyết thanh</t>
  </si>
  <si>
    <t xml:space="preserve">Huyết thanh dại </t>
  </si>
  <si>
    <t>Uốn ván</t>
  </si>
  <si>
    <t>Huyết thanh uốn ván (SAT)</t>
  </si>
  <si>
    <t>Uốn Ván Hấp Thụ (TT) 0,5ml</t>
  </si>
  <si>
    <t>Bạch Hầu-Uốn ván</t>
  </si>
  <si>
    <t>Uốn Ván Bạch Hầu Hấp Phụ (Td) 0,5ml</t>
  </si>
  <si>
    <t xml:space="preserve">Bạch hầu- Ho gà- Uốn ván </t>
  </si>
  <si>
    <t>Adacel</t>
  </si>
  <si>
    <t>Boostrix</t>
  </si>
  <si>
    <t>Bạch hầu- Ho gà- Uốn ván - Bại liệt</t>
  </si>
  <si>
    <t>Tetraxim</t>
  </si>
  <si>
    <t>Viêm Gan A</t>
  </si>
  <si>
    <t>Havax 0.5ml ( VGA)</t>
  </si>
  <si>
    <t>Avaxim 80U  Pediatric</t>
  </si>
  <si>
    <t>Viêm gan B</t>
  </si>
  <si>
    <t>Heberbiovac 10mcg</t>
  </si>
  <si>
    <t>Heberbiovac 20mcg</t>
  </si>
  <si>
    <t>Hbvax 10mcg/0,5ml</t>
  </si>
  <si>
    <t>Hbvax 20mcg/1ml</t>
  </si>
  <si>
    <t>Viêm gan A+ B</t>
  </si>
  <si>
    <t>Twinrix ( Bỉ)</t>
  </si>
  <si>
    <t>Sởi- Quai bị- Rubella</t>
  </si>
  <si>
    <t>MMR II</t>
  </si>
  <si>
    <t>Priorix</t>
  </si>
  <si>
    <t>Thủy đậu</t>
  </si>
  <si>
    <t>Varivax</t>
  </si>
  <si>
    <t>Varilrix</t>
  </si>
  <si>
    <t>Viêm não NB</t>
  </si>
  <si>
    <t>Jevax</t>
  </si>
  <si>
    <t>Imojev</t>
  </si>
  <si>
    <t>JEEV 3mcg/0,5ml</t>
  </si>
  <si>
    <t>JEEV 6mcg/0,5ml</t>
  </si>
  <si>
    <t>Não mô cầu</t>
  </si>
  <si>
    <t>VA-Mengoc-BC</t>
  </si>
  <si>
    <t>Menactra</t>
  </si>
  <si>
    <t>MenQuadfi</t>
  </si>
  <si>
    <t>HPV</t>
  </si>
  <si>
    <t>Gardasil 4</t>
  </si>
  <si>
    <t>Gardasil 9</t>
  </si>
  <si>
    <t>Sốt xuất huyết</t>
  </si>
  <si>
    <t>Qdenga</t>
  </si>
  <si>
    <t>Zona</t>
  </si>
  <si>
    <t>Shingrix</t>
  </si>
  <si>
    <t>6 in 1</t>
  </si>
  <si>
    <t>Infanrix Hexa</t>
  </si>
  <si>
    <t>Hexaxim</t>
  </si>
  <si>
    <t>Rota</t>
  </si>
  <si>
    <t>Rotateq</t>
  </si>
  <si>
    <t>Rotarix</t>
  </si>
  <si>
    <t>Rotavin</t>
  </si>
  <si>
    <t>Phòng khuẩn HIB</t>
  </si>
  <si>
    <t>QUIMI-HIB</t>
  </si>
  <si>
    <t>Tiêm tại giường</t>
  </si>
  <si>
    <t>tuỳ thuộc vào giá nhập kho từng loại vắcxin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</si>
</sst>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b/>
      <u/>
      <sz val="14"/>
      <name val="Times New Roman"/>
      <family val="1"/>
    </font>
    <font>
      <b/>
      <sz val="14"/>
      <color rgb="FFFF0000"/>
      <name val="Times New Roman"/>
      <family val="1"/>
    </font>
    <font>
      <i/>
      <sz val="14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i/>
      <sz val="12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rgb="FFFF0000"/>
      <name val="Times New Roman"/>
      <family val="1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wrapText="1"/>
    </xf>
    <xf numFmtId="0" fontId="8" fillId="0" borderId="0" xfId="0" applyFont="1"/>
    <xf numFmtId="0" fontId="10" fillId="0" borderId="1" xfId="2" applyFont="1" applyBorder="1" applyAlignment="1">
      <alignment vertical="center"/>
    </xf>
    <xf numFmtId="0" fontId="10" fillId="0" borderId="1" xfId="2" applyFont="1" applyBorder="1" applyAlignment="1">
      <alignment horizontal="center"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3" fontId="11" fillId="0" borderId="0" xfId="1" applyFont="1" applyFill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1" fillId="0" borderId="4" xfId="0" quotePrefix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3" fontId="14" fillId="0" borderId="0" xfId="1" applyFont="1" applyFill="1" applyAlignment="1">
      <alignment horizontal="center" vertical="center" wrapText="1"/>
    </xf>
    <xf numFmtId="0" fontId="15" fillId="0" borderId="2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7" fillId="0" borderId="2" xfId="2" applyFont="1" applyBorder="1" applyAlignment="1">
      <alignment horizontal="center" vertical="center" wrapText="1"/>
    </xf>
    <xf numFmtId="0" fontId="18" fillId="0" borderId="2" xfId="2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3" fontId="16" fillId="0" borderId="0" xfId="1" applyFont="1" applyFill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10" fontId="8" fillId="0" borderId="2" xfId="1" applyNumberFormat="1" applyFont="1" applyFill="1" applyBorder="1" applyAlignment="1">
      <alignment horizontal="center" vertical="center"/>
    </xf>
    <xf numFmtId="9" fontId="8" fillId="0" borderId="2" xfId="1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 wrapText="1"/>
    </xf>
    <xf numFmtId="10" fontId="8" fillId="0" borderId="2" xfId="2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1" applyFont="1" applyFill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center" wrapText="1"/>
    </xf>
    <xf numFmtId="0" fontId="14" fillId="0" borderId="5" xfId="0" quotePrefix="1" applyFont="1" applyBorder="1" applyAlignment="1">
      <alignment vertical="center" wrapText="1"/>
    </xf>
    <xf numFmtId="164" fontId="14" fillId="0" borderId="5" xfId="1" quotePrefix="1" applyNumberFormat="1" applyFont="1" applyFill="1" applyBorder="1" applyAlignment="1">
      <alignment vertical="center" wrapText="1"/>
    </xf>
    <xf numFmtId="164" fontId="11" fillId="0" borderId="5" xfId="1" quotePrefix="1" applyNumberFormat="1" applyFont="1" applyFill="1" applyBorder="1" applyAlignment="1">
      <alignment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4" fillId="0" borderId="6" xfId="0" quotePrefix="1" applyFont="1" applyBorder="1" applyAlignment="1">
      <alignment vertical="center" wrapText="1"/>
    </xf>
    <xf numFmtId="164" fontId="14" fillId="0" borderId="6" xfId="1" quotePrefix="1" applyNumberFormat="1" applyFont="1" applyFill="1" applyBorder="1" applyAlignment="1">
      <alignment vertical="center" wrapText="1"/>
    </xf>
    <xf numFmtId="164" fontId="11" fillId="0" borderId="6" xfId="1" quotePrefix="1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left" vertical="center" wrapText="1"/>
    </xf>
    <xf numFmtId="0" fontId="14" fillId="2" borderId="6" xfId="0" quotePrefix="1" applyFont="1" applyFill="1" applyBorder="1" applyAlignment="1">
      <alignment vertical="center" wrapText="1"/>
    </xf>
    <xf numFmtId="164" fontId="14" fillId="2" borderId="6" xfId="1" quotePrefix="1" applyNumberFormat="1" applyFont="1" applyFill="1" applyBorder="1" applyAlignment="1">
      <alignment vertical="center" wrapText="1"/>
    </xf>
    <xf numFmtId="164" fontId="11" fillId="2" borderId="6" xfId="1" quotePrefix="1" applyNumberFormat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 wrapText="1"/>
    </xf>
    <xf numFmtId="43" fontId="14" fillId="2" borderId="0" xfId="1" applyFont="1" applyFill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4" fillId="0" borderId="0" xfId="0" applyFont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 wrapText="1"/>
    </xf>
    <xf numFmtId="0" fontId="12" fillId="0" borderId="7" xfId="0" applyFont="1" applyBorder="1"/>
    <xf numFmtId="0" fontId="12" fillId="0" borderId="7" xfId="0" applyFont="1" applyBorder="1" applyAlignment="1">
      <alignment horizontal="left" vertical="center" wrapText="1"/>
    </xf>
    <xf numFmtId="0" fontId="14" fillId="0" borderId="7" xfId="0" quotePrefix="1" applyFont="1" applyBorder="1" applyAlignment="1">
      <alignment vertical="center" wrapText="1"/>
    </xf>
    <xf numFmtId="164" fontId="14" fillId="0" borderId="7" xfId="1" quotePrefix="1" applyNumberFormat="1" applyFont="1" applyFill="1" applyBorder="1" applyAlignment="1">
      <alignment vertical="center" wrapText="1"/>
    </xf>
    <xf numFmtId="164" fontId="11" fillId="0" borderId="7" xfId="1" quotePrefix="1" applyNumberFormat="1" applyFont="1" applyFill="1" applyBorder="1" applyAlignment="1">
      <alignment vertical="center" wrapText="1"/>
    </xf>
    <xf numFmtId="164" fontId="14" fillId="0" borderId="7" xfId="1" quotePrefix="1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82D125F6-6155-4851-9FFA-51E750E1BF78}"/>
    <cellStyle name="Normal 2 3 2" xfId="3" xr:uid="{AAF81B22-D7E6-4C38-B8DC-AE6CED20AA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X&#194;Y%20D&#7920;NG%20GI&#193;%20TI&#202;M%20CH&#7910;NG\8.tiem%20chung%2014.11.25%20.xlsx" TargetMode="External"/><Relationship Id="rId1" Type="http://schemas.openxmlformats.org/officeDocument/2006/relationships/externalLinkPath" Target="file:///D:\X&#194;Y%20D&#7920;NG%20GI&#193;%20TI&#202;M%20CH&#7910;NG\8.tiem%20chung%2014.11.25%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DOCUMENT\DAUTHAU\Dungquat\GOI3\DUNGQUAT-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4\bv-dhyd\TAICHINH\AT-ANH\PARKER\My%20Documents\HS00\BAOGIA\Mien%20nam\Namconson_SK\09-str~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_2\c\Cuong-497\Abutmen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er-body-P5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_TKD\Hong%20Hai\HAI\DANGLAM\C-SCHANH\tinh%20lu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2\d\DUCLAP\GJND\TINHMOA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general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My%20Documents\Giang\guicaccongty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PILECAP-P2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Thanh\My%20Documents\810\810-Lilama5%20sua.zip\CS3408\Standard\RP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u\binh\park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_vinh\dutoan\DUTOAN\Qnam\OngTrang\KTTC-%20Ong%20Trang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Otrung\My%20Documents\BANG%20THANH%20TOAN%20LUONG\luong\BANG%20LUONG%20THANG%20%206%20200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53\c\Hong_ngo\DEN%20BU%20TRANG%20AN\TONG%20HOP\TRUONG%20YE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Nguyen\Gia3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3\c\phong\traly\tru4\BTINHT4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1\C\KTCNC\QHANHM2\TRALY\BANTINH\TRU\TRUT2T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nh CP 2024 (2)"/>
      <sheetName val="Luong"/>
      <sheetName val="TỔNG HỢP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Tiêm tại giường"/>
    </sheetNames>
    <sheetDataSet>
      <sheetData sheetId="0"/>
      <sheetData sheetId="1"/>
      <sheetData sheetId="2"/>
      <sheetData sheetId="3">
        <row r="10">
          <cell r="F10">
            <v>1700.6297368985397</v>
          </cell>
        </row>
        <row r="12">
          <cell r="F12">
            <v>1945.2162779537236</v>
          </cell>
        </row>
        <row r="13">
          <cell r="F13">
            <v>2685.1954792085908</v>
          </cell>
        </row>
        <row r="15">
          <cell r="F15">
            <v>1368.2122222222222</v>
          </cell>
        </row>
        <row r="27">
          <cell r="F27">
            <v>10000</v>
          </cell>
        </row>
        <row r="30">
          <cell r="F30">
            <v>53021.44836597619</v>
          </cell>
        </row>
        <row r="32">
          <cell r="F32">
            <v>10604.289673195239</v>
          </cell>
        </row>
      </sheetData>
      <sheetData sheetId="4">
        <row r="7">
          <cell r="F7">
            <v>43605.890689706146</v>
          </cell>
        </row>
        <row r="15">
          <cell r="F15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5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21">
          <cell r="F21">
            <v>2609.8788888888885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6">
        <row r="7">
          <cell r="F7">
            <v>87211.781379412292</v>
          </cell>
        </row>
        <row r="15">
          <cell r="F15">
            <v>15524.545555555556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7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8"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9"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0">
        <row r="7">
          <cell r="F7">
            <v>43605.890689706146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1">
        <row r="7">
          <cell r="F7">
            <v>65408.836034559223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10000</v>
          </cell>
        </row>
        <row r="31">
          <cell r="F31">
            <v>53021.44836597619</v>
          </cell>
        </row>
      </sheetData>
      <sheetData sheetId="12">
        <row r="7">
          <cell r="F7">
            <v>65408.836034559223</v>
          </cell>
        </row>
        <row r="8">
          <cell r="F8">
            <v>52327.068827647381</v>
          </cell>
        </row>
        <row r="9">
          <cell r="F9">
            <v>13081.767206911845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3783.8788888888885</v>
          </cell>
        </row>
        <row r="31">
          <cell r="F31">
            <v>10000</v>
          </cell>
        </row>
        <row r="34">
          <cell r="F34">
            <v>53021.44836597619</v>
          </cell>
        </row>
      </sheetData>
      <sheetData sheetId="13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2609.8788888888885</v>
          </cell>
        </row>
        <row r="25">
          <cell r="F25">
            <v>10000</v>
          </cell>
        </row>
        <row r="28">
          <cell r="F28">
            <v>53021.44836597619</v>
          </cell>
        </row>
      </sheetData>
      <sheetData sheetId="14">
        <row r="7">
          <cell r="F7">
            <v>65408.836034559223</v>
          </cell>
        </row>
        <row r="8">
          <cell r="F8">
            <v>52327.068827647381</v>
          </cell>
        </row>
        <row r="10">
          <cell r="F10">
            <v>5101.8892106956191</v>
          </cell>
        </row>
        <row r="11">
          <cell r="F11">
            <v>4209.4902971417141</v>
          </cell>
        </row>
        <row r="12">
          <cell r="F12">
            <v>5835.6488338611716</v>
          </cell>
        </row>
        <row r="13">
          <cell r="F13">
            <v>8055.5864376257732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5">
        <row r="7">
          <cell r="F7">
            <v>65408.836034559223</v>
          </cell>
        </row>
        <row r="15">
          <cell r="F15">
            <v>3445.8788888888885</v>
          </cell>
        </row>
        <row r="28">
          <cell r="F28">
            <v>14000</v>
          </cell>
        </row>
        <row r="31">
          <cell r="F31">
            <v>53021.44836597619</v>
          </cell>
        </row>
      </sheetData>
      <sheetData sheetId="16">
        <row r="7">
          <cell r="F7">
            <v>43605.890689706146</v>
          </cell>
        </row>
        <row r="8">
          <cell r="F8">
            <v>34884.712551764918</v>
          </cell>
        </row>
        <row r="15">
          <cell r="F15">
            <v>3445.8788888888885</v>
          </cell>
        </row>
        <row r="30">
          <cell r="F30">
            <v>10000</v>
          </cell>
        </row>
        <row r="33">
          <cell r="F33">
            <v>53021.44836597619</v>
          </cell>
        </row>
      </sheetData>
      <sheetData sheetId="17">
        <row r="7">
          <cell r="F7">
            <v>65408.836034559223</v>
          </cell>
        </row>
        <row r="15">
          <cell r="F15">
            <v>3445.8788888888885</v>
          </cell>
        </row>
        <row r="29">
          <cell r="F29">
            <v>10000</v>
          </cell>
        </row>
        <row r="32">
          <cell r="F32">
            <v>53021.44836597619</v>
          </cell>
        </row>
      </sheetData>
      <sheetData sheetId="18">
        <row r="8">
          <cell r="F8">
            <v>52327.068827647381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19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0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14000</v>
          </cell>
        </row>
        <row r="30">
          <cell r="F30">
            <v>53021.44836597619</v>
          </cell>
        </row>
      </sheetData>
      <sheetData sheetId="21">
        <row r="7">
          <cell r="F7">
            <v>43605.890689706146</v>
          </cell>
        </row>
        <row r="10">
          <cell r="F10">
            <v>3401.2594737970794</v>
          </cell>
        </row>
        <row r="11">
          <cell r="F11">
            <v>2806.3268647611426</v>
          </cell>
        </row>
        <row r="12">
          <cell r="F12">
            <v>3890.4325559074473</v>
          </cell>
        </row>
        <row r="13">
          <cell r="F13">
            <v>5370.3909584171815</v>
          </cell>
        </row>
        <row r="15">
          <cell r="F15">
            <v>2609.8788888888885</v>
          </cell>
        </row>
        <row r="26">
          <cell r="F26">
            <v>10000</v>
          </cell>
        </row>
        <row r="29">
          <cell r="F29">
            <v>53021.44836597619</v>
          </cell>
        </row>
      </sheetData>
      <sheetData sheetId="22">
        <row r="7">
          <cell r="F7">
            <v>43605.890689706146</v>
          </cell>
        </row>
        <row r="15">
          <cell r="F15">
            <v>1009.7222222222222</v>
          </cell>
        </row>
        <row r="20">
          <cell r="F20">
            <v>1009.7222222222222</v>
          </cell>
        </row>
        <row r="23">
          <cell r="F23">
            <v>7000</v>
          </cell>
        </row>
        <row r="26">
          <cell r="F26">
            <v>53021.44836597619</v>
          </cell>
        </row>
      </sheetData>
      <sheetData sheetId="23">
        <row r="7">
          <cell r="F7">
            <v>65408.836034559223</v>
          </cell>
        </row>
        <row r="18">
          <cell r="F18">
            <v>3445.8788888888885</v>
          </cell>
        </row>
        <row r="27">
          <cell r="F27">
            <v>10000</v>
          </cell>
        </row>
        <row r="30">
          <cell r="F30">
            <v>53021.44836597619</v>
          </cell>
        </row>
      </sheetData>
      <sheetData sheetId="24">
        <row r="8">
          <cell r="F8">
            <v>43605.890689706146</v>
          </cell>
        </row>
        <row r="10">
          <cell r="F10">
            <v>8721.1781379412296</v>
          </cell>
        </row>
        <row r="12">
          <cell r="F12">
            <v>32046</v>
          </cell>
        </row>
        <row r="21">
          <cell r="F21">
            <v>3445.8788888888885</v>
          </cell>
        </row>
        <row r="33">
          <cell r="F33">
            <v>10000</v>
          </cell>
        </row>
        <row r="34">
          <cell r="F34">
            <v>14140</v>
          </cell>
        </row>
        <row r="37">
          <cell r="F37">
            <v>53021.44836597619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HQ16"/>
      <sheetName val="HC16"/>
      <sheetName val="MC16"/>
      <sheetName val="TVC16"/>
      <sheetName val="TVCND-16"/>
      <sheetName val="tnld16"/>
      <sheetName val="9116"/>
      <sheetName val="HQ712"/>
      <sheetName val="HC7.12"/>
      <sheetName val="MC7.12"/>
      <sheetName val="TVC7.12"/>
      <sheetName val="TND712"/>
      <sheetName val="tnld712"/>
      <sheetName val="Sheet1"/>
      <sheetName val="91712"/>
      <sheetName val="1lan12"/>
      <sheetName val="MTP17"/>
      <sheetName val="MTP8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"/>
      <sheetName val="DIR"/>
      <sheetName val="P-L"/>
      <sheetName val="DGchitiet "/>
      <sheetName val="giavatu"/>
      <sheetName val="IND"/>
      <sheetName val="MAN"/>
      <sheetName val="EQU"/>
      <sheetName val="MANDET"/>
      <sheetName val="EQUDET"/>
      <sheetName val="TCO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"/>
      <sheetName val="B-B"/>
      <sheetName val="C-C"/>
      <sheetName val="D-D"/>
      <sheetName val="E-E"/>
      <sheetName val="F-F(2)"/>
      <sheetName val="F-F(3)"/>
      <sheetName val="G-G(3)"/>
      <sheetName val="B_B"/>
      <sheetName val="C_C"/>
      <sheetName val="D_D"/>
      <sheetName val="[Abutment.XLS_x001d_G-G(3)"/>
      <sheetName val="Sheet1"/>
      <sheetName val="THDT"/>
      <sheetName val="DTHMCT"/>
      <sheetName val="dpd"/>
      <sheetName val="DGXD_dg"/>
      <sheetName val="Cau CAMAU"/>
      <sheetName val="Cau DINHHOA"/>
      <sheetName val="Cau KIMMY"/>
      <sheetName val="DGvua"/>
      <sheetName val="DGdg"/>
      <sheetName val="DGcau.cong"/>
      <sheetName val="VL"/>
      <sheetName val="NC"/>
      <sheetName val="May"/>
      <sheetName val="Data"/>
      <sheetName val="KLcau"/>
      <sheetName val="00000000"/>
      <sheetName val="Xuly Data"/>
      <sheetName val="13.BANG CT"/>
      <sheetName val="14.MMUS GIUA NHIP"/>
      <sheetName val="4.HSPBngang"/>
      <sheetName val="6.Tinh tai"/>
      <sheetName val="2 NSl"/>
      <sheetName val="17.US CHU tho a_b"/>
      <sheetName val="15.MMUS GOI"/>
      <sheetName val="5.BANG I"/>
      <sheetName val="Ge"/>
      <sheetName val="ComA-A"/>
      <sheetName val="A-A"/>
      <sheetName val="_Abutment.XLS_x001d_G-G(3)"/>
    </sheetNames>
    <sheetDataSet>
      <sheetData sheetId="0" refreshError="1">
        <row r="45">
          <cell r="I45">
            <v>7.0000000000000007E-2</v>
          </cell>
        </row>
      </sheetData>
      <sheetData sheetId="1" refreshError="1">
        <row r="1">
          <cell r="A1" t="str">
            <v>ministry of transport - No. 18 projects management unit</v>
          </cell>
        </row>
        <row r="2">
          <cell r="A2" t="str">
            <v>national highway No. 10 improvement project</v>
          </cell>
        </row>
        <row r="3">
          <cell r="A3" t="str">
            <v>package r5 - hai phong bypass section</v>
          </cell>
        </row>
        <row r="5">
          <cell r="A5" t="str">
            <v>REINFORCED CONCRETE SECTION DESIGN</v>
          </cell>
        </row>
        <row r="6">
          <cell r="C6" t="str">
            <v>(Rectangular Section with Compression Reinforcement)</v>
          </cell>
        </row>
        <row r="7">
          <cell r="C7" t="str">
            <v>(According to AASHTO 1996)</v>
          </cell>
        </row>
        <row r="8">
          <cell r="A8" t="str">
            <v>Bridge:</v>
          </cell>
          <cell r="C8" t="str">
            <v>QUAN TOAN FLYOVER A1, A2</v>
          </cell>
        </row>
        <row r="9">
          <cell r="A9" t="str">
            <v>Structure:</v>
          </cell>
          <cell r="C9" t="str">
            <v>SECTION B-B</v>
          </cell>
        </row>
        <row r="11">
          <cell r="B11" t="str">
            <v>Factored loads for B-B (/1m)</v>
          </cell>
          <cell r="F11" t="str">
            <v>Check section according to group:</v>
          </cell>
          <cell r="J11">
            <v>1</v>
          </cell>
        </row>
        <row r="12">
          <cell r="C12" t="str">
            <v>Shear</v>
          </cell>
          <cell r="D12" t="str">
            <v>Moment</v>
          </cell>
          <cell r="F12" t="str">
            <v>Factored Moment:</v>
          </cell>
          <cell r="J12">
            <v>1700.5001719315139</v>
          </cell>
          <cell r="K12" t="str">
            <v>kN*m</v>
          </cell>
        </row>
        <row r="13">
          <cell r="B13" t="str">
            <v>Group</v>
          </cell>
          <cell r="C13" t="str">
            <v>(kN/m)</v>
          </cell>
          <cell r="D13" t="str">
            <v>(kN•m/m)</v>
          </cell>
          <cell r="F13" t="str">
            <v>Factored Shear force:</v>
          </cell>
          <cell r="J13">
            <v>508.04684812980486</v>
          </cell>
          <cell r="K13" t="str">
            <v>kN</v>
          </cell>
        </row>
        <row r="14">
          <cell r="B14" t="str">
            <v>I</v>
          </cell>
          <cell r="C14">
            <v>508.04684812980486</v>
          </cell>
          <cell r="D14">
            <v>1700.5001719315139</v>
          </cell>
        </row>
        <row r="15">
          <cell r="B15" t="str">
            <v>II</v>
          </cell>
          <cell r="C15">
            <v>415.0351435194541</v>
          </cell>
          <cell r="D15">
            <v>1256.4454529118991</v>
          </cell>
        </row>
        <row r="16">
          <cell r="B16" t="str">
            <v>III</v>
          </cell>
          <cell r="C16">
            <v>474.81242581015812</v>
          </cell>
          <cell r="D16">
            <v>1548.8772123837118</v>
          </cell>
        </row>
        <row r="17">
          <cell r="B17" t="str">
            <v>VII</v>
          </cell>
          <cell r="C17">
            <v>540.0884764934691</v>
          </cell>
          <cell r="D17">
            <v>1797.5708247721295</v>
          </cell>
        </row>
        <row r="19">
          <cell r="A19" t="str">
            <v>Initial Data</v>
          </cell>
        </row>
        <row r="20">
          <cell r="A20" t="str">
            <v xml:space="preserve">  Beam/Effective Web Width</v>
          </cell>
          <cell r="E20" t="str">
            <v>b, bw</v>
          </cell>
          <cell r="F20">
            <v>1000</v>
          </cell>
          <cell r="G20" t="str">
            <v>mm</v>
          </cell>
        </row>
        <row r="21">
          <cell r="A21" t="str">
            <v xml:space="preserve">  Total Beam Depth</v>
          </cell>
          <cell r="E21" t="str">
            <v>h</v>
          </cell>
          <cell r="F21">
            <v>1500</v>
          </cell>
          <cell r="G21" t="str">
            <v>mm</v>
          </cell>
        </row>
        <row r="22">
          <cell r="A22" t="str">
            <v xml:space="preserve">  Depth from to Steel Centroid</v>
          </cell>
          <cell r="E22" t="str">
            <v>d</v>
          </cell>
          <cell r="F22">
            <v>1400</v>
          </cell>
          <cell r="G22" t="str">
            <v>mm</v>
          </cell>
        </row>
        <row r="23">
          <cell r="A23" t="str">
            <v xml:space="preserve">  Distance </v>
          </cell>
          <cell r="E23" t="str">
            <v>d'</v>
          </cell>
          <cell r="F23">
            <v>100</v>
          </cell>
          <cell r="G23" t="str">
            <v>mm</v>
          </cell>
        </row>
        <row r="24">
          <cell r="A24" t="str">
            <v xml:space="preserve">  Dist. from extreme tension fiber to</v>
          </cell>
          <cell r="E24" t="str">
            <v>d1</v>
          </cell>
          <cell r="F24">
            <v>100</v>
          </cell>
          <cell r="G24" t="str">
            <v>mm</v>
          </cell>
        </row>
        <row r="25">
          <cell r="B25" t="str">
            <v xml:space="preserve"> centroid of tension rein.</v>
          </cell>
        </row>
        <row r="26">
          <cell r="A26" t="str">
            <v xml:space="preserve">  Effective Cover to Center of Closest Bar</v>
          </cell>
          <cell r="E26" t="str">
            <v>dc</v>
          </cell>
          <cell r="F26">
            <v>50.8</v>
          </cell>
          <cell r="G26" t="str">
            <v>mm&lt;=2in</v>
          </cell>
        </row>
        <row r="27">
          <cell r="A27" t="str">
            <v xml:space="preserve">  Steel Strength</v>
          </cell>
          <cell r="C27">
            <v>60000</v>
          </cell>
          <cell r="D27" t="str">
            <v>Psi</v>
          </cell>
          <cell r="E27" t="str">
            <v>fy</v>
          </cell>
          <cell r="F27">
            <v>413.7</v>
          </cell>
          <cell r="G27" t="str">
            <v>MPa</v>
          </cell>
        </row>
        <row r="28">
          <cell r="A28" t="str">
            <v xml:space="preserve">  Steel Strength</v>
          </cell>
          <cell r="C28">
            <v>40000</v>
          </cell>
          <cell r="D28" t="str">
            <v>Psi</v>
          </cell>
          <cell r="E28" t="str">
            <v>f'y</v>
          </cell>
          <cell r="F28">
            <v>275.8</v>
          </cell>
          <cell r="G28" t="str">
            <v>MPa</v>
          </cell>
        </row>
        <row r="29">
          <cell r="A29" t="str">
            <v xml:space="preserve">  Concrete Strength</v>
          </cell>
          <cell r="E29" t="str">
            <v>f'c</v>
          </cell>
          <cell r="F29">
            <v>30</v>
          </cell>
          <cell r="G29" t="str">
            <v>MPa</v>
          </cell>
        </row>
        <row r="31">
          <cell r="A31" t="str">
            <v>Moment Capacity</v>
          </cell>
        </row>
        <row r="32">
          <cell r="A32" t="str">
            <v xml:space="preserve">  Reduction Factor</v>
          </cell>
          <cell r="F32" t="str">
            <v>f</v>
          </cell>
          <cell r="G32">
            <v>0.7</v>
          </cell>
        </row>
        <row r="33">
          <cell r="A33" t="str">
            <v xml:space="preserve">  Tension Reinforcement</v>
          </cell>
          <cell r="D33">
            <v>7</v>
          </cell>
          <cell r="E33">
            <v>25</v>
          </cell>
          <cell r="F33" t="str">
            <v>As</v>
          </cell>
          <cell r="G33">
            <v>3549</v>
          </cell>
          <cell r="H33" t="str">
            <v>mm2</v>
          </cell>
        </row>
        <row r="34">
          <cell r="A34" t="str">
            <v xml:space="preserve">  Compression Reinforcement</v>
          </cell>
          <cell r="D34">
            <v>7</v>
          </cell>
          <cell r="E34">
            <v>22</v>
          </cell>
          <cell r="F34" t="str">
            <v>A's</v>
          </cell>
          <cell r="G34">
            <v>2716</v>
          </cell>
          <cell r="H34" t="str">
            <v>mm2</v>
          </cell>
        </row>
        <row r="35">
          <cell r="A35" t="str">
            <v xml:space="preserve">  Reinforcement Ratio</v>
          </cell>
          <cell r="F35" t="str">
            <v>r</v>
          </cell>
          <cell r="G35">
            <v>4.4749999999999998E-3</v>
          </cell>
        </row>
        <row r="36">
          <cell r="A36" t="str">
            <v xml:space="preserve">  Rectangular Stress Block Factor (8.16.2.7)</v>
          </cell>
          <cell r="F36" t="str">
            <v>b1</v>
          </cell>
          <cell r="G36">
            <v>0.85</v>
          </cell>
        </row>
        <row r="37">
          <cell r="A37" t="str">
            <v xml:space="preserve">  Condition to include comp reinf. into Section capacity (8.16.3.4)</v>
          </cell>
        </row>
        <row r="38">
          <cell r="A38" t="str">
            <v xml:space="preserve">  Checking result:</v>
          </cell>
          <cell r="C38" t="str">
            <v>Exculded, so A's must be assumped to be 0</v>
          </cell>
        </row>
        <row r="40">
          <cell r="A40" t="str">
            <v xml:space="preserve">  Rectangular Stress Block Depth</v>
          </cell>
          <cell r="F40" t="str">
            <v>a</v>
          </cell>
          <cell r="G40">
            <v>57.577305882352945</v>
          </cell>
          <cell r="H40" t="str">
            <v>mm</v>
          </cell>
        </row>
        <row r="41">
          <cell r="A41" t="str">
            <v xml:space="preserve">  Check if comp. reinf is in comp. region or not</v>
          </cell>
          <cell r="F41" t="str">
            <v>a</v>
          </cell>
          <cell r="G41" t="str">
            <v>£</v>
          </cell>
          <cell r="H41" t="str">
            <v>2d'</v>
          </cell>
          <cell r="I41" t="str">
            <v>Enter A's = 0</v>
          </cell>
        </row>
        <row r="43">
          <cell r="A43" t="str">
            <v xml:space="preserve">  Moment Capacity</v>
          </cell>
          <cell r="C43" t="str">
            <v>Mr</v>
          </cell>
          <cell r="D43">
            <v>1409.2691945874199</v>
          </cell>
          <cell r="E43" t="str">
            <v>&lt;</v>
          </cell>
          <cell r="F43">
            <v>1700.5001719315139</v>
          </cell>
          <cell r="G43" t="str">
            <v>kN.m</v>
          </cell>
          <cell r="I43" t="str">
            <v>Not enough</v>
          </cell>
        </row>
        <row r="45">
          <cell r="A45" t="str">
            <v xml:space="preserve">  Check Balanced Reinf.</v>
          </cell>
        </row>
        <row r="46">
          <cell r="B46" t="str">
            <v>When A's=0 (8.16.3.1.1)</v>
          </cell>
          <cell r="E46" t="str">
            <v>r   £</v>
          </cell>
          <cell r="F46" t="str">
            <v>0.75rb</v>
          </cell>
          <cell r="G46">
            <v>2.3258229550302264E-2</v>
          </cell>
          <cell r="I46" t="str">
            <v>O.K.</v>
          </cell>
        </row>
        <row r="47">
          <cell r="B47" t="str">
            <v>When A's &lt;&gt; 0 (8.16.3.4.3)</v>
          </cell>
          <cell r="E47" t="str">
            <v>r   £</v>
          </cell>
          <cell r="F47" t="str">
            <v>rb</v>
          </cell>
          <cell r="G47">
            <v>3.2950972733736344E-2</v>
          </cell>
          <cell r="I47" t="str">
            <v>O.K.</v>
          </cell>
        </row>
        <row r="48">
          <cell r="A48" t="str">
            <v xml:space="preserve">  Check Cracking Moment (8.17.1.1)</v>
          </cell>
          <cell r="E48" t="str">
            <v>Mr   ³</v>
          </cell>
          <cell r="F48" t="str">
            <v>1.2Mcr</v>
          </cell>
          <cell r="G48">
            <v>1535.5401899657331</v>
          </cell>
          <cell r="H48" t="str">
            <v>kN•m</v>
          </cell>
          <cell r="I48" t="str">
            <v>Not enough</v>
          </cell>
        </row>
        <row r="50">
          <cell r="A50" t="str">
            <v xml:space="preserve">   * Acceptable if Mr &gt; 1.33Mf</v>
          </cell>
        </row>
        <row r="52">
          <cell r="A52" t="str">
            <v>Shear Capacity</v>
          </cell>
        </row>
        <row r="53">
          <cell r="A53" t="str">
            <v xml:space="preserve">  Reduction Factor for Shear (8.16.1.2.1)</v>
          </cell>
          <cell r="E53" t="str">
            <v>fv</v>
          </cell>
          <cell r="F53">
            <v>0.85</v>
          </cell>
        </row>
        <row r="54">
          <cell r="A54" t="str">
            <v xml:space="preserve">  Total Reinforcment</v>
          </cell>
          <cell r="C54">
            <v>7</v>
          </cell>
          <cell r="D54">
            <v>16</v>
          </cell>
          <cell r="E54" t="str">
            <v>Av</v>
          </cell>
          <cell r="F54">
            <v>1386</v>
          </cell>
          <cell r="G54" t="str">
            <v>mm2</v>
          </cell>
        </row>
        <row r="55">
          <cell r="A55" t="str">
            <v xml:space="preserve">  Shear Reinforcement Spacing</v>
          </cell>
          <cell r="E55" t="str">
            <v>s</v>
          </cell>
          <cell r="F55">
            <v>400</v>
          </cell>
          <cell r="G55" t="str">
            <v>mm</v>
          </cell>
        </row>
        <row r="56">
          <cell r="A56" t="str">
            <v xml:space="preserve">  Shear in Concrete Section (8.16.6.2.1)</v>
          </cell>
          <cell r="E56" t="str">
            <v>Vc</v>
          </cell>
          <cell r="F56">
            <v>1212.6398772014275</v>
          </cell>
          <cell r="G56" t="str">
            <v>kN</v>
          </cell>
        </row>
        <row r="57">
          <cell r="A57" t="str">
            <v xml:space="preserve">  Shear in Reinforcement (8.16.6.3)</v>
          </cell>
          <cell r="E57" t="str">
            <v>Vs</v>
          </cell>
          <cell r="F57">
            <v>1337.9058</v>
          </cell>
          <cell r="G57" t="str">
            <v>kN</v>
          </cell>
        </row>
        <row r="59">
          <cell r="A59" t="str">
            <v xml:space="preserve">  Shear Capacity</v>
          </cell>
          <cell r="E59" t="str">
            <v>Vr</v>
          </cell>
          <cell r="F59">
            <v>2167.9638256212133</v>
          </cell>
          <cell r="G59" t="str">
            <v>kN</v>
          </cell>
          <cell r="I59" t="str">
            <v>O.K.</v>
          </cell>
        </row>
        <row r="61">
          <cell r="A61" t="str">
            <v xml:space="preserve">  Check Minimum Reinf.** (8.19.1.2)</v>
          </cell>
          <cell r="E61" t="str">
            <v>Av   ³</v>
          </cell>
          <cell r="F61" t="str">
            <v>Avmin</v>
          </cell>
          <cell r="G61">
            <v>333.57505438723712</v>
          </cell>
          <cell r="H61" t="str">
            <v>mm2</v>
          </cell>
          <cell r="I61" t="str">
            <v>O.K.</v>
          </cell>
        </row>
        <row r="62">
          <cell r="A62" t="str">
            <v xml:space="preserve">  Check Maximum Spacing (8.19.3)</v>
          </cell>
          <cell r="E62" t="str">
            <v>s   £</v>
          </cell>
          <cell r="F62" t="str">
            <v>smax</v>
          </cell>
          <cell r="G62">
            <v>600</v>
          </cell>
          <cell r="H62" t="str">
            <v>mm</v>
          </cell>
          <cell r="I62" t="str">
            <v>O.K.</v>
          </cell>
        </row>
        <row r="65">
          <cell r="B65">
            <v>10</v>
          </cell>
          <cell r="C65">
            <v>13</v>
          </cell>
          <cell r="D65">
            <v>16</v>
          </cell>
          <cell r="E65">
            <v>19</v>
          </cell>
          <cell r="F65">
            <v>22</v>
          </cell>
          <cell r="G65">
            <v>25</v>
          </cell>
          <cell r="H65">
            <v>29</v>
          </cell>
          <cell r="I65">
            <v>32</v>
          </cell>
          <cell r="J65">
            <v>35</v>
          </cell>
        </row>
        <row r="66">
          <cell r="B66">
            <v>71</v>
          </cell>
          <cell r="C66">
            <v>127</v>
          </cell>
          <cell r="D66">
            <v>198</v>
          </cell>
          <cell r="E66">
            <v>285</v>
          </cell>
          <cell r="F66">
            <v>388</v>
          </cell>
          <cell r="G66">
            <v>507</v>
          </cell>
          <cell r="H66">
            <v>641</v>
          </cell>
          <cell r="I66">
            <v>792</v>
          </cell>
          <cell r="J66">
            <v>985</v>
          </cell>
        </row>
      </sheetData>
      <sheetData sheetId="2" refreshError="1">
        <row r="11">
          <cell r="J11">
            <v>1</v>
          </cell>
        </row>
      </sheetData>
      <sheetData sheetId="3" refreshError="1">
        <row r="11">
          <cell r="J11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SQTMat"/>
      <sheetName val="CPMAY"/>
      <sheetName val="QTOAN V.TU"/>
      <sheetName val="BKE VTU"/>
      <sheetName val="CPNC"/>
      <sheetName val="CPC"/>
      <sheetName val="TH CHI P"/>
      <sheetName val="T.K dngang"/>
      <sheetName val="TKHO"/>
      <sheetName val="SCT CNO"/>
      <sheetName val="SO BAN DAU"/>
      <sheetName val="B C.CONG"/>
      <sheetName val=" bangthanhtoanluonggiantiep"/>
      <sheetName val="BPTLGT cong "/>
      <sheetName val="LGTIEP"/>
      <sheetName val="LTDUONG"/>
      <sheetName val="LUONGTT"/>
      <sheetName val="BTHL"/>
      <sheetName val="BTH C.PHI"/>
      <sheetName val="Ctacphi"/>
      <sheetName val="BTHCPHat"/>
      <sheetName val=" QUY XH"/>
      <sheetName val="CDoan"/>
      <sheetName val="BCQTCdoan"/>
      <sheetName val="XL4Test5"/>
      <sheetName val="Xuly Data"/>
      <sheetName val="thang 2"/>
      <sheetName val="thang 3"/>
      <sheetName val="thang 4"/>
      <sheetName val="thang 5"/>
      <sheetName val="BG ENGLIS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Ha Thanh"/>
      <sheetName val="00000000"/>
      <sheetName val="du tru di BT,TV,BPhuoc1"/>
      <sheetName val="tong hop"/>
      <sheetName val="phan tich DG"/>
      <sheetName val="gia vat lieu"/>
      <sheetName val="gia xe may"/>
      <sheetName val="gia nhan cong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m345+400-km345+500 (2)"/>
      <sheetName val="km337+00-km337+34 (3)"/>
      <sheetName val="cong ty so 9 VINACONEX"/>
      <sheetName val="cong ty so 9 VINACONEX (2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MTO REV_0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KHNN"/>
      <sheetName val="DPRRtm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T"/>
      <sheetName val="CLVL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[99Q3299(REV.0).xlsÝK253 AC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VAY"/>
      <sheetName val="Bom"/>
      <sheetName val="Chart1"/>
      <sheetName val="thang1"/>
      <sheetName val=""/>
      <sheetName val="Duong cong_x0000_vu hcm (7;) (2)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Quang T2i"/>
      <sheetName val="Quang Ngaa"/>
      <sheetName val="BD52"/>
      <sheetName val="Coc 52"/>
      <sheetName val="BD225"/>
      <sheetName val="Coc 225"/>
      <sheetName val=" bdca3"/>
      <sheetName val=" BDA3"/>
      <sheetName val="CHAM CONG  nam2004"/>
      <sheetName val="CA 3 &amp; DOC HAI 04"/>
      <sheetName val=" BVCQ"/>
      <sheetName val=" BVBH"/>
      <sheetName val=" BVPXL"/>
      <sheetName val="Cham cong (5)"/>
      <sheetName val="CATHODIC PROTEATION"/>
      <sheetName val="DT"/>
      <sheetName val="CP"/>
      <sheetName val="BCT6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DTCT"/>
      <sheetName val="PTVT"/>
      <sheetName val="THDT"/>
      <sheetName val="THVT"/>
      <sheetName val="THGT"/>
      <sheetName val="DSKH HN"/>
      <sheetName val="NKY "/>
      <sheetName val="DS-TT"/>
      <sheetName val=" HN NHAP"/>
      <sheetName val="KHO HN"/>
      <sheetName val="CNO "/>
      <sheetName val="K243 K98"/>
      <sheetName val="_x000b_255"/>
      <sheetName val="TL kenh Hon Cut"/>
      <sheetName val="Hon Soi"/>
      <sheetName val="99Q3299(REV.0)"/>
      <sheetName val="DG"/>
      <sheetName val="BTH"/>
      <sheetName val="VLQI-2005"/>
      <sheetName val="00000003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+h 10-11"/>
      <sheetName val="{h28-10"/>
      <sheetName val="km341+1077 -km341+!177.6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ၨt 24-11"/>
      <sheetName val="SD12_x0000_(2)"/>
      <sheetName val="D_x0003_TC"/>
      <sheetName val="tde"/>
      <sheetName val="tong"/>
      <sheetName val="Lamson"/>
      <sheetName val="luongson"/>
      <sheetName val="phuoctien"/>
      <sheetName val="phuoc dai"/>
      <sheetName val="phuocthang"/>
      <sheetName val="phuocthanh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114600</v>
          </cell>
          <cell r="Q1">
            <v>114600</v>
          </cell>
        </row>
        <row r="2">
          <cell r="B2" t="str">
            <v>??  LNG TERMINAL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 xml:space="preserve"> </v>
          </cell>
          <cell r="H2">
            <v>0</v>
          </cell>
          <cell r="I2" t="str">
            <v>CTCI Q. NO. : 99Q3299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4.303918780958249E-283</v>
          </cell>
          <cell r="I4">
            <v>4.3039187809582462E-283</v>
          </cell>
          <cell r="J4">
            <v>1.4775881111090027E-309</v>
          </cell>
          <cell r="K4">
            <v>1.4775881091649384E-309</v>
          </cell>
          <cell r="L4">
            <v>1.4775881091649384E-309</v>
          </cell>
          <cell r="M4">
            <v>2.2250743890061491E-308</v>
          </cell>
          <cell r="N4">
            <v>2.2250738585072014E-308</v>
          </cell>
          <cell r="O4">
            <v>3.3156563676248386E-316</v>
          </cell>
          <cell r="P4">
            <v>0</v>
          </cell>
          <cell r="Q4">
            <v>0</v>
          </cell>
        </row>
        <row r="5">
          <cell r="E5" t="str">
            <v xml:space="preserve">                  TO SITE</v>
          </cell>
          <cell r="F5">
            <v>0</v>
          </cell>
          <cell r="G5" t="str">
            <v xml:space="preserve">                  TO SITE</v>
          </cell>
          <cell r="H5">
            <v>0</v>
          </cell>
          <cell r="I5">
            <v>0</v>
          </cell>
          <cell r="J5">
            <v>0</v>
          </cell>
          <cell r="K5" t="str">
            <v xml:space="preserve">                  TO SITE</v>
          </cell>
          <cell r="L5">
            <v>0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F6">
            <v>0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J6">
            <v>0</v>
          </cell>
          <cell r="K6" t="str">
            <v xml:space="preserve">     ON SHORE MAT'L NT$</v>
          </cell>
          <cell r="L6">
            <v>0</v>
          </cell>
          <cell r="M6" t="str">
            <v xml:space="preserve">   OFF SHORE MAT'L US$</v>
          </cell>
          <cell r="N6">
            <v>0</v>
          </cell>
          <cell r="O6" t="str">
            <v xml:space="preserve">        LABOR PRICE NT$</v>
          </cell>
          <cell r="P6">
            <v>0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8">
          <cell r="J8">
            <v>238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G11">
            <v>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G13">
            <v>0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G15">
            <v>0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A16" t="str">
            <v>A.8.1</v>
          </cell>
          <cell r="B16" t="str">
            <v>SELF-STANDING POWER PANEL, 480V, 65KA</v>
          </cell>
          <cell r="C16">
            <v>3.90625E-3</v>
          </cell>
          <cell r="D16" t="str">
            <v>SET</v>
          </cell>
          <cell r="E16">
            <v>120000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G17">
            <v>0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B18" t="str">
            <v>480/240V, 20KVA</v>
          </cell>
          <cell r="C18">
            <v>6</v>
          </cell>
          <cell r="D18" t="str">
            <v>SET</v>
          </cell>
          <cell r="E18">
            <v>30000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G19">
            <v>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B20" t="str">
            <v>5S</v>
          </cell>
          <cell r="C20">
            <v>3.5</v>
          </cell>
          <cell r="D20">
            <v>2.11</v>
          </cell>
          <cell r="E20">
            <v>1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G21">
            <v>0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G23">
            <v>0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G25">
            <v>0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383226</v>
          </cell>
          <cell r="I26">
            <v>0.15</v>
          </cell>
          <cell r="J26">
            <v>0</v>
          </cell>
          <cell r="K26">
            <v>0.15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2</v>
          </cell>
          <cell r="Q26">
            <v>0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G27">
            <v>0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  <cell r="Q27">
            <v>0</v>
          </cell>
        </row>
        <row r="28">
          <cell r="A28">
            <v>23</v>
          </cell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F28">
            <v>0</v>
          </cell>
          <cell r="G28">
            <v>0</v>
          </cell>
          <cell r="H28">
            <v>0</v>
          </cell>
          <cell r="I28">
            <v>0.3</v>
          </cell>
          <cell r="J28">
            <v>0</v>
          </cell>
          <cell r="K28">
            <v>0.3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3</v>
          </cell>
          <cell r="Q28">
            <v>0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G29">
            <v>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  <cell r="Q29">
            <v>0</v>
          </cell>
        </row>
        <row r="30">
          <cell r="A30">
            <v>25</v>
          </cell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0.3</v>
          </cell>
          <cell r="J30">
            <v>0</v>
          </cell>
          <cell r="K30">
            <v>0.3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4</v>
          </cell>
          <cell r="Q30">
            <v>0</v>
          </cell>
        </row>
        <row r="31">
          <cell r="A31">
            <v>26</v>
          </cell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M+L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A32">
            <v>27</v>
          </cell>
          <cell r="B32" t="str">
            <v>TOTAL (ALT-1)</v>
          </cell>
          <cell r="C32">
            <v>0</v>
          </cell>
          <cell r="D32">
            <v>0</v>
          </cell>
          <cell r="E32">
            <v>0</v>
          </cell>
          <cell r="F32">
            <v>197890079</v>
          </cell>
          <cell r="G32">
            <v>0</v>
          </cell>
          <cell r="H32">
            <v>0</v>
          </cell>
          <cell r="I32">
            <v>0</v>
          </cell>
          <cell r="J32">
            <v>109667</v>
          </cell>
          <cell r="K32">
            <v>0</v>
          </cell>
          <cell r="L32">
            <v>197890079</v>
          </cell>
          <cell r="M32">
            <v>0</v>
          </cell>
          <cell r="N32">
            <v>0</v>
          </cell>
          <cell r="O32">
            <v>0</v>
          </cell>
          <cell r="P32">
            <v>48005061</v>
          </cell>
          <cell r="Q32">
            <v>109667</v>
          </cell>
        </row>
        <row r="33">
          <cell r="A33">
            <v>28</v>
          </cell>
          <cell r="B33">
            <v>42</v>
          </cell>
          <cell r="C33">
            <v>42</v>
          </cell>
          <cell r="D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E34">
            <v>0</v>
          </cell>
          <cell r="F34">
            <v>4357694</v>
          </cell>
          <cell r="G34">
            <v>0</v>
          </cell>
          <cell r="H34">
            <v>0</v>
          </cell>
          <cell r="I34">
            <v>0</v>
          </cell>
          <cell r="J34">
            <v>6089</v>
          </cell>
          <cell r="K34">
            <v>0</v>
          </cell>
          <cell r="L34">
            <v>4357694</v>
          </cell>
          <cell r="M34">
            <v>0</v>
          </cell>
          <cell r="N34">
            <v>0</v>
          </cell>
          <cell r="O34">
            <v>0</v>
          </cell>
          <cell r="P34">
            <v>2372268</v>
          </cell>
          <cell r="Q34">
            <v>6089</v>
          </cell>
        </row>
        <row r="35">
          <cell r="A35">
            <v>30</v>
          </cell>
          <cell r="B35">
            <v>46</v>
          </cell>
          <cell r="C35">
            <v>350</v>
          </cell>
          <cell r="D35" t="str">
            <v>M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410000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A36">
            <v>31</v>
          </cell>
          <cell r="B36" t="str">
            <v xml:space="preserve">MATERIAL PRICE ???? </v>
          </cell>
          <cell r="C36">
            <v>508</v>
          </cell>
          <cell r="D36" t="str">
            <v>SET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A37">
            <v>32</v>
          </cell>
          <cell r="B37" t="str">
            <v xml:space="preserve">CAPACITOR </v>
          </cell>
          <cell r="C37">
            <v>0</v>
          </cell>
          <cell r="D37" t="str">
            <v>KVA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A38">
            <v>33</v>
          </cell>
          <cell r="B38" t="str">
            <v>CABLE &amp; WIRE FOR POWER SYSTEM</v>
          </cell>
          <cell r="C38">
            <v>130730</v>
          </cell>
          <cell r="D38" t="str">
            <v>M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A39">
            <v>34</v>
          </cell>
          <cell r="B39" t="str">
            <v>LIGHTING FIXTURE</v>
          </cell>
          <cell r="C39">
            <v>508</v>
          </cell>
          <cell r="D39" t="str">
            <v>SET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A40">
            <v>35</v>
          </cell>
          <cell r="B40">
            <v>64</v>
          </cell>
          <cell r="C40">
            <v>64</v>
          </cell>
          <cell r="D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A41">
            <v>36</v>
          </cell>
          <cell r="B41" t="str">
            <v>LABOR PRICE ????</v>
          </cell>
          <cell r="C41">
            <v>36</v>
          </cell>
          <cell r="D41">
            <v>36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A42">
            <v>37</v>
          </cell>
          <cell r="B42" t="str">
            <v xml:space="preserve">CAPACITOR </v>
          </cell>
          <cell r="C42">
            <v>0</v>
          </cell>
          <cell r="D42" t="str">
            <v>KVA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A43">
            <v>38</v>
          </cell>
          <cell r="B43" t="str">
            <v>CABLE &amp; WIRE FOR POWER SYSTEM</v>
          </cell>
          <cell r="C43">
            <v>130730</v>
          </cell>
          <cell r="D43" t="str">
            <v>M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0.73359596114128356</v>
          </cell>
          <cell r="J43">
            <v>95903</v>
          </cell>
          <cell r="K43">
            <v>95903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A44" t="str">
            <v>A.3.2</v>
          </cell>
          <cell r="B44" t="str">
            <v>LIGHTING FIXTURE</v>
          </cell>
          <cell r="C44">
            <v>508</v>
          </cell>
          <cell r="D44" t="str">
            <v>SET</v>
          </cell>
          <cell r="E44">
            <v>500000</v>
          </cell>
          <cell r="F44">
            <v>5000000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A45" t="str">
            <v>AVE.</v>
          </cell>
          <cell r="B45" t="str">
            <v xml:space="preserve"> 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A46" t="str">
            <v>ALT-2</v>
          </cell>
          <cell r="B46">
            <v>0</v>
          </cell>
          <cell r="C46" t="str">
            <v xml:space="preserve"> </v>
          </cell>
          <cell r="D46" t="str">
            <v xml:space="preserve"> 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G47">
            <v>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G48">
            <v>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G49">
            <v>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G50">
            <v>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G51">
            <v>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G52">
            <v>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G53">
            <v>0</v>
          </cell>
          <cell r="H53">
            <v>0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C54">
            <v>0</v>
          </cell>
          <cell r="D54">
            <v>0</v>
          </cell>
          <cell r="E54">
            <v>0</v>
          </cell>
          <cell r="F54">
            <v>-539149</v>
          </cell>
          <cell r="G54">
            <v>0</v>
          </cell>
          <cell r="H54">
            <v>0</v>
          </cell>
          <cell r="I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5">
          <cell r="H55">
            <v>0</v>
          </cell>
          <cell r="I55">
            <v>0.31715698242186791</v>
          </cell>
          <cell r="J55">
            <v>98</v>
          </cell>
          <cell r="K55">
            <v>232</v>
          </cell>
          <cell r="L55">
            <v>69600</v>
          </cell>
          <cell r="M55">
            <v>0</v>
          </cell>
          <cell r="N55">
            <v>0</v>
          </cell>
          <cell r="O55">
            <v>91</v>
          </cell>
          <cell r="P55">
            <v>27300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G57">
            <v>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A58">
            <v>3</v>
          </cell>
          <cell r="B58" t="str">
            <v xml:space="preserve"> TAP 80% , STARTING TIME 60 Sec. (MOTOR PF=0.7 , EFF=0.9)</v>
          </cell>
          <cell r="C58">
            <v>2</v>
          </cell>
          <cell r="D58" t="str">
            <v>P_x000E_L</v>
          </cell>
          <cell r="E58">
            <v>1500000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G59">
            <v>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G60">
            <v>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G61">
            <v>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G62">
            <v>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G63">
            <v>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G64">
            <v>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G65">
            <v>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G66">
            <v>0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G67">
            <v>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G68">
            <v>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G77">
            <v>0</v>
          </cell>
          <cell r="H77">
            <v>0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C78">
            <v>0</v>
          </cell>
          <cell r="D78">
            <v>0</v>
          </cell>
          <cell r="E78">
            <v>0</v>
          </cell>
          <cell r="F78">
            <v>7206503</v>
          </cell>
          <cell r="G78">
            <v>0</v>
          </cell>
          <cell r="H78">
            <v>0</v>
          </cell>
          <cell r="I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0">
          <cell r="F80">
            <v>0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G86">
            <v>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G87">
            <v>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G88">
            <v>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G89">
            <v>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G90">
            <v>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G91">
            <v>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79627072</v>
          </cell>
          <cell r="H92">
            <v>79627072</v>
          </cell>
          <cell r="I92">
            <v>79627072</v>
          </cell>
          <cell r="J92">
            <v>7864</v>
          </cell>
          <cell r="K92">
            <v>7864</v>
          </cell>
          <cell r="L92">
            <v>79627100</v>
          </cell>
          <cell r="M92">
            <v>79627072</v>
          </cell>
          <cell r="N92">
            <v>79627072</v>
          </cell>
          <cell r="O92">
            <v>79627072</v>
          </cell>
          <cell r="P92">
            <v>3085790</v>
          </cell>
          <cell r="Q92">
            <v>3085790</v>
          </cell>
        </row>
        <row r="93">
          <cell r="A93" t="str">
            <v xml:space="preserve">  J.</v>
          </cell>
          <cell r="B93" t="str">
            <v>U/G CONDUIT BANK</v>
          </cell>
          <cell r="C93">
            <v>2850</v>
          </cell>
          <cell r="D93" t="str">
            <v>M3</v>
          </cell>
          <cell r="E93">
            <v>2070.4561403508774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G96">
            <v>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G97">
            <v>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G98">
            <v>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G99">
            <v>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G100">
            <v>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G101">
            <v>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G102">
            <v>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C103">
            <v>0</v>
          </cell>
          <cell r="D103">
            <v>0</v>
          </cell>
          <cell r="E103">
            <v>0</v>
          </cell>
          <cell r="F103">
            <v>12780000</v>
          </cell>
          <cell r="G103">
            <v>0</v>
          </cell>
          <cell r="H103">
            <v>0</v>
          </cell>
          <cell r="I103">
            <v>0</v>
          </cell>
          <cell r="J103">
            <v>703</v>
          </cell>
          <cell r="K103">
            <v>0</v>
          </cell>
          <cell r="L103">
            <v>12780000</v>
          </cell>
          <cell r="M103">
            <v>0</v>
          </cell>
          <cell r="N103">
            <v>0</v>
          </cell>
          <cell r="O103">
            <v>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G107">
            <v>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G108">
            <v>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G109">
            <v>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G110">
            <v>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G111">
            <v>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G112">
            <v>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G113">
            <v>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G114">
            <v>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G115">
            <v>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C116">
            <v>0</v>
          </cell>
          <cell r="D116">
            <v>0</v>
          </cell>
          <cell r="E116">
            <v>0</v>
          </cell>
          <cell r="F116">
            <v>22314000</v>
          </cell>
          <cell r="G116">
            <v>0</v>
          </cell>
          <cell r="H116">
            <v>0</v>
          </cell>
          <cell r="I116">
            <v>0</v>
          </cell>
          <cell r="J116">
            <v>1302</v>
          </cell>
          <cell r="K116">
            <v>0</v>
          </cell>
          <cell r="L116">
            <v>22314000</v>
          </cell>
          <cell r="M116">
            <v>0</v>
          </cell>
          <cell r="N116">
            <v>0</v>
          </cell>
          <cell r="O116">
            <v>0</v>
          </cell>
          <cell r="P116">
            <v>364560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G120">
            <v>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G121">
            <v>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G122">
            <v>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G123">
            <v>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G124">
            <v>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G125">
            <v>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G126">
            <v>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G127">
            <v>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C128">
            <v>0</v>
          </cell>
          <cell r="D128">
            <v>0</v>
          </cell>
          <cell r="E128">
            <v>0</v>
          </cell>
          <cell r="F128">
            <v>12280000</v>
          </cell>
          <cell r="G128">
            <v>0</v>
          </cell>
          <cell r="H128">
            <v>0</v>
          </cell>
          <cell r="I128">
            <v>0</v>
          </cell>
          <cell r="J128">
            <v>693</v>
          </cell>
          <cell r="K128">
            <v>0</v>
          </cell>
          <cell r="L128">
            <v>12280000</v>
          </cell>
          <cell r="M128">
            <v>0</v>
          </cell>
          <cell r="N128">
            <v>0</v>
          </cell>
          <cell r="O128">
            <v>0</v>
          </cell>
          <cell r="P128">
            <v>194040</v>
          </cell>
        </row>
        <row r="129"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G130">
            <v>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G134">
            <v>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G135">
            <v>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A136" t="str">
            <v>A.8.1</v>
          </cell>
          <cell r="B136" t="str">
            <v>SUB-TOTAL (A.6)</v>
          </cell>
          <cell r="C136">
            <v>0</v>
          </cell>
          <cell r="D136">
            <v>0</v>
          </cell>
          <cell r="E136">
            <v>0</v>
          </cell>
          <cell r="F136">
            <v>1550000</v>
          </cell>
          <cell r="G136">
            <v>0</v>
          </cell>
          <cell r="H136">
            <v>0</v>
          </cell>
          <cell r="I136">
            <v>0</v>
          </cell>
          <cell r="J136">
            <v>238</v>
          </cell>
          <cell r="K136">
            <v>0</v>
          </cell>
          <cell r="L136">
            <v>1550000</v>
          </cell>
          <cell r="M136">
            <v>0</v>
          </cell>
          <cell r="N136">
            <v>0</v>
          </cell>
          <cell r="O136">
            <v>0</v>
          </cell>
          <cell r="P136">
            <v>66640</v>
          </cell>
        </row>
        <row r="137">
          <cell r="F137">
            <v>0</v>
          </cell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G139">
            <v>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G140">
            <v>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C141">
            <v>0</v>
          </cell>
          <cell r="D141">
            <v>0</v>
          </cell>
          <cell r="E141">
            <v>0</v>
          </cell>
          <cell r="F141">
            <v>815000</v>
          </cell>
          <cell r="G141">
            <v>0</v>
          </cell>
          <cell r="H141">
            <v>0</v>
          </cell>
          <cell r="I141">
            <v>0</v>
          </cell>
          <cell r="J141">
            <v>120</v>
          </cell>
          <cell r="K141">
            <v>0</v>
          </cell>
          <cell r="L141">
            <v>815000</v>
          </cell>
          <cell r="M141">
            <v>0</v>
          </cell>
          <cell r="N141">
            <v>0</v>
          </cell>
          <cell r="O141">
            <v>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G144">
            <v>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G146">
            <v>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G149">
            <v>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G150">
            <v>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G151">
            <v>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G152">
            <v>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G153">
            <v>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G154">
            <v>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G155">
            <v>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G157">
            <v>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C160">
            <v>0</v>
          </cell>
          <cell r="D160">
            <v>0</v>
          </cell>
          <cell r="E160">
            <v>0</v>
          </cell>
          <cell r="F160">
            <v>2996000</v>
          </cell>
          <cell r="G160">
            <v>0</v>
          </cell>
          <cell r="H160">
            <v>0</v>
          </cell>
          <cell r="I160">
            <v>0</v>
          </cell>
          <cell r="J160">
            <v>677</v>
          </cell>
          <cell r="K160">
            <v>0</v>
          </cell>
          <cell r="L160">
            <v>2996000</v>
          </cell>
          <cell r="M160">
            <v>0</v>
          </cell>
          <cell r="N160">
            <v>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G162">
            <v>0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A164">
            <v>10</v>
          </cell>
          <cell r="B164" t="str">
            <v>SUB-TOTAL : (A)</v>
          </cell>
          <cell r="C164">
            <v>15000</v>
          </cell>
          <cell r="D164" t="str">
            <v>M</v>
          </cell>
          <cell r="E164">
            <v>223</v>
          </cell>
          <cell r="F164">
            <v>138612100</v>
          </cell>
          <cell r="G164">
            <v>0</v>
          </cell>
          <cell r="H164">
            <v>0</v>
          </cell>
          <cell r="I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5">
          <cell r="A165" t="str">
            <v>a_x000E_6</v>
          </cell>
          <cell r="B165">
            <v>6155028</v>
          </cell>
          <cell r="C165">
            <v>6155028</v>
          </cell>
          <cell r="D165">
            <v>6155028</v>
          </cell>
          <cell r="E165">
            <v>6155028</v>
          </cell>
          <cell r="F165">
            <v>6155028</v>
          </cell>
          <cell r="G165">
            <v>6155028</v>
          </cell>
          <cell r="H165">
            <v>6155028</v>
          </cell>
          <cell r="I165">
            <v>6155028</v>
          </cell>
          <cell r="J165">
            <v>6155028</v>
          </cell>
          <cell r="K165">
            <v>6155028</v>
          </cell>
          <cell r="L165">
            <v>6155028</v>
          </cell>
          <cell r="M165">
            <v>6155028</v>
          </cell>
          <cell r="N165">
            <v>6155028</v>
          </cell>
          <cell r="O165">
            <v>6155028</v>
          </cell>
          <cell r="P165">
            <v>6155028</v>
          </cell>
          <cell r="Q165">
            <v>6155028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  <cell r="H166">
            <v>0</v>
          </cell>
          <cell r="I166">
            <v>0.11700000000000001</v>
          </cell>
          <cell r="J166">
            <v>35</v>
          </cell>
          <cell r="K166">
            <v>28</v>
          </cell>
          <cell r="L166">
            <v>8400</v>
          </cell>
          <cell r="M166">
            <v>0</v>
          </cell>
          <cell r="N166">
            <v>0</v>
          </cell>
          <cell r="O166">
            <v>33</v>
          </cell>
          <cell r="P166">
            <v>9900</v>
          </cell>
        </row>
        <row r="167">
          <cell r="A167">
            <v>13</v>
          </cell>
          <cell r="B167" t="str">
            <v xml:space="preserve">    4/C 60 sq.mm </v>
          </cell>
          <cell r="C167">
            <v>300</v>
          </cell>
          <cell r="D167" t="str">
            <v>M</v>
          </cell>
          <cell r="E167">
            <v>232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G171">
            <v>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G172">
            <v>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G173">
            <v>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G174">
            <v>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G175">
            <v>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G176">
            <v>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G177">
            <v>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G178">
            <v>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G179">
            <v>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G180">
            <v>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G181">
            <v>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G182">
            <v>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G183">
            <v>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G186">
            <v>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G187">
            <v>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G188">
            <v>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G189">
            <v>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G190">
            <v>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G191">
            <v>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G192">
            <v>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G195">
            <v>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G196">
            <v>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G197">
            <v>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G198">
            <v>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G199">
            <v>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G202">
            <v>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G203">
            <v>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G204">
            <v>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G205">
            <v>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G206">
            <v>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G210">
            <v>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G211">
            <v>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G212">
            <v>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G213">
            <v>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G216">
            <v>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G217">
            <v>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G218">
            <v>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G220">
            <v>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G223">
            <v>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A224" t="str">
            <v>A.2.1</v>
          </cell>
          <cell r="B224" t="str">
            <v xml:space="preserve">  6.9KV VCB 4000A 40KA , SWITCHGEAR INCOMING &amp; TIE PANEL </v>
          </cell>
          <cell r="C224">
            <v>3</v>
          </cell>
          <cell r="D224" t="str">
            <v>PNL</v>
          </cell>
          <cell r="E224">
            <v>3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G225">
            <v>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G228">
            <v>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5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G231">
            <v>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G234">
            <v>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G242">
            <v>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G243">
            <v>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G244">
            <v>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G246">
            <v>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G250">
            <v>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G252">
            <v>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G254">
            <v>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G258">
            <v>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G261">
            <v>0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C263">
            <v>0</v>
          </cell>
          <cell r="D263">
            <v>0</v>
          </cell>
          <cell r="E263">
            <v>0</v>
          </cell>
          <cell r="F263">
            <v>23270172</v>
          </cell>
          <cell r="G263">
            <v>0</v>
          </cell>
          <cell r="H263">
            <v>0</v>
          </cell>
          <cell r="I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C267">
            <v>350</v>
          </cell>
          <cell r="D267" t="str">
            <v>M</v>
          </cell>
          <cell r="E267">
            <v>26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G268">
            <v>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0.5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G270">
            <v>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A271">
            <v>11</v>
          </cell>
          <cell r="B271" t="str">
            <v>MAIN 3P30A,BRANCH 2P 20A 8 CKT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G272">
            <v>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0.56000000000000005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G274">
            <v>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G276">
            <v>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G278">
            <v>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G280">
            <v>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G282">
            <v>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G284">
            <v>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G286">
            <v>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G288">
            <v>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9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G290">
            <v>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G292">
            <v>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G296">
            <v>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7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G300">
            <v>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A301">
            <v>19</v>
          </cell>
          <cell r="B301" t="str">
            <v xml:space="preserve">INTEGRAL CONST. WATT. BALLAST C/W GUARD AND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G303">
            <v>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G304">
            <v>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G305">
            <v>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G306">
            <v>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G307">
            <v>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G308">
            <v>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G310">
            <v>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G312">
            <v>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0.153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G315">
            <v>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G318">
            <v>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G320">
            <v>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A323">
            <v>29</v>
          </cell>
          <cell r="B323" t="str">
            <v>FOR CLASS 1, DIV.2 GROUP D</v>
          </cell>
          <cell r="C323">
            <v>4440</v>
          </cell>
          <cell r="D323" t="str">
            <v>M</v>
          </cell>
          <cell r="E323">
            <v>33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G324">
            <v>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G327">
            <v>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G328">
            <v>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G329">
            <v>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G330">
            <v>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G331">
            <v>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G332">
            <v>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G333">
            <v>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G334">
            <v>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G335">
            <v>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G336">
            <v>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G337">
            <v>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G338">
            <v>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G339">
            <v>0</v>
          </cell>
          <cell r="H339">
            <v>0</v>
          </cell>
          <cell r="I339">
            <v>0.2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G340">
            <v>0</v>
          </cell>
          <cell r="H340">
            <v>0</v>
          </cell>
          <cell r="I340">
            <v>0.2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G341">
            <v>0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C342">
            <v>3</v>
          </cell>
          <cell r="D342">
            <v>11.13</v>
          </cell>
          <cell r="E342">
            <v>1.25</v>
          </cell>
          <cell r="F342">
            <v>9586794</v>
          </cell>
          <cell r="G342">
            <v>0</v>
          </cell>
          <cell r="H342">
            <v>0</v>
          </cell>
          <cell r="I342">
            <v>0.3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H343">
            <v>0</v>
          </cell>
          <cell r="I343">
            <v>0.41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G344">
            <v>0</v>
          </cell>
          <cell r="H344">
            <v>0</v>
          </cell>
          <cell r="I344">
            <v>0.51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C345">
            <v>6</v>
          </cell>
          <cell r="D345">
            <v>18.260000000000002</v>
          </cell>
          <cell r="E345">
            <v>1.5</v>
          </cell>
          <cell r="F345">
            <v>0</v>
          </cell>
          <cell r="G345">
            <v>0</v>
          </cell>
          <cell r="H345">
            <v>0</v>
          </cell>
          <cell r="I345">
            <v>0.61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G346">
            <v>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G347">
            <v>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G348">
            <v>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G349">
            <v>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G350">
            <v>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G351">
            <v>0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G352">
            <v>0</v>
          </cell>
          <cell r="H352">
            <v>0</v>
          </cell>
          <cell r="I352">
            <v>2.0299999999999998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C353">
            <v>22</v>
          </cell>
          <cell r="D353">
            <v>53.98</v>
          </cell>
          <cell r="E353" t="str">
            <v>N</v>
          </cell>
          <cell r="F353">
            <v>0</v>
          </cell>
          <cell r="G353">
            <v>0</v>
          </cell>
          <cell r="H353">
            <v>0</v>
          </cell>
          <cell r="I353">
            <v>2.23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G354">
            <v>0</v>
          </cell>
          <cell r="H354">
            <v>0</v>
          </cell>
          <cell r="I354">
            <v>2.4300000000000002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G355">
            <v>0</v>
          </cell>
          <cell r="H355">
            <v>0</v>
          </cell>
          <cell r="I355">
            <v>7.0000000000000007E-2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G356">
            <v>0</v>
          </cell>
          <cell r="H356">
            <v>0</v>
          </cell>
          <cell r="I356">
            <v>7.0000000000000007E-2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G357">
            <v>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C358">
            <v>0.25</v>
          </cell>
          <cell r="D358">
            <v>2.2400000000000002</v>
          </cell>
          <cell r="E358">
            <v>1</v>
          </cell>
          <cell r="F358">
            <v>0</v>
          </cell>
          <cell r="G358">
            <v>0</v>
          </cell>
          <cell r="H358">
            <v>0</v>
          </cell>
          <cell r="I358">
            <v>7.0000000000000007E-2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G359">
            <v>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C360">
            <v>0.25</v>
          </cell>
          <cell r="D360">
            <v>2.2400000000000002</v>
          </cell>
          <cell r="E360">
            <v>1</v>
          </cell>
          <cell r="F360">
            <v>0</v>
          </cell>
          <cell r="G360">
            <v>0</v>
          </cell>
          <cell r="H360">
            <v>0</v>
          </cell>
          <cell r="I360">
            <v>7.0000000000000007E-2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G361">
            <v>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G362">
            <v>0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G363">
            <v>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G364">
            <v>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G365">
            <v>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G366">
            <v>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G367">
            <v>0</v>
          </cell>
          <cell r="H367">
            <v>0</v>
          </cell>
          <cell r="I367">
            <v>7.0000000000000007E-2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G368">
            <v>0</v>
          </cell>
          <cell r="H368">
            <v>0</v>
          </cell>
          <cell r="I368">
            <v>7.0000000000000007E-2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G369">
            <v>0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C370">
            <v>1</v>
          </cell>
          <cell r="D370">
            <v>3.38</v>
          </cell>
          <cell r="E370">
            <v>1</v>
          </cell>
          <cell r="F370">
            <v>902415</v>
          </cell>
          <cell r="G370">
            <v>0</v>
          </cell>
          <cell r="H370">
            <v>0</v>
          </cell>
          <cell r="I370">
            <v>0.12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F371">
            <v>0</v>
          </cell>
          <cell r="G371">
            <v>0</v>
          </cell>
          <cell r="H371">
            <v>0</v>
          </cell>
          <cell r="I371">
            <v>0.12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F372">
            <v>0</v>
          </cell>
          <cell r="G372">
            <v>0</v>
          </cell>
          <cell r="H372">
            <v>0</v>
          </cell>
          <cell r="I372">
            <v>0.12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B373" t="str">
            <v>STD</v>
          </cell>
          <cell r="C373">
            <v>1.25</v>
          </cell>
          <cell r="D373" t="str">
            <v xml:space="preserve"> </v>
          </cell>
          <cell r="E373">
            <v>1</v>
          </cell>
          <cell r="F373">
            <v>0</v>
          </cell>
          <cell r="G373">
            <v>0</v>
          </cell>
          <cell r="H373">
            <v>0</v>
          </cell>
          <cell r="I373">
            <v>0.15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C374">
            <v>1.25</v>
          </cell>
          <cell r="D374">
            <v>3.56</v>
          </cell>
          <cell r="E374">
            <v>1</v>
          </cell>
          <cell r="F374">
            <v>0</v>
          </cell>
          <cell r="G374">
            <v>0</v>
          </cell>
          <cell r="H374">
            <v>0</v>
          </cell>
          <cell r="I374">
            <v>0.15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G375">
            <v>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G376">
            <v>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G377">
            <v>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G378">
            <v>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G379">
            <v>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G380">
            <v>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C381">
            <v>2</v>
          </cell>
          <cell r="D381">
            <v>3.91</v>
          </cell>
          <cell r="E381">
            <v>1</v>
          </cell>
          <cell r="F381">
            <v>493190</v>
          </cell>
          <cell r="G381">
            <v>0</v>
          </cell>
          <cell r="H381">
            <v>0</v>
          </cell>
          <cell r="I381">
            <v>0.3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F382">
            <v>0</v>
          </cell>
          <cell r="G382">
            <v>0</v>
          </cell>
          <cell r="H382">
            <v>0</v>
          </cell>
          <cell r="I382">
            <v>0.25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F383">
            <v>0</v>
          </cell>
          <cell r="G383">
            <v>0</v>
          </cell>
          <cell r="H383">
            <v>0</v>
          </cell>
          <cell r="I383">
            <v>0.3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C384">
            <v>3.5</v>
          </cell>
          <cell r="D384" t="str">
            <v xml:space="preserve"> </v>
          </cell>
          <cell r="E384">
            <v>1</v>
          </cell>
          <cell r="F384">
            <v>0</v>
          </cell>
          <cell r="G384">
            <v>0</v>
          </cell>
          <cell r="H384">
            <v>0</v>
          </cell>
          <cell r="I384">
            <v>0.35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G385">
            <v>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C386">
            <v>5</v>
          </cell>
          <cell r="D386">
            <v>6.55</v>
          </cell>
          <cell r="E386">
            <v>1</v>
          </cell>
          <cell r="F386">
            <v>0</v>
          </cell>
          <cell r="G386">
            <v>0</v>
          </cell>
          <cell r="H386">
            <v>0</v>
          </cell>
          <cell r="I386">
            <v>0.51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G387">
            <v>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G388">
            <v>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G389">
            <v>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A390">
            <v>17</v>
          </cell>
          <cell r="B390" t="str">
            <v>3M LG., W/ SMALL FOUNDATION</v>
          </cell>
          <cell r="C390">
            <v>12</v>
          </cell>
          <cell r="D390">
            <v>9.5299999999999994</v>
          </cell>
          <cell r="E390">
            <v>1</v>
          </cell>
          <cell r="F390">
            <v>0</v>
          </cell>
          <cell r="G390">
            <v>0</v>
          </cell>
          <cell r="H390">
            <v>0</v>
          </cell>
          <cell r="I390">
            <v>1.22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G391">
            <v>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C392">
            <v>16</v>
          </cell>
          <cell r="D392">
            <v>9.5299999999999994</v>
          </cell>
          <cell r="E392">
            <v>1</v>
          </cell>
          <cell r="F392">
            <v>0</v>
          </cell>
          <cell r="G392">
            <v>0</v>
          </cell>
          <cell r="H392">
            <v>0</v>
          </cell>
          <cell r="I392">
            <v>1.62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G393">
            <v>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C394">
            <v>20</v>
          </cell>
          <cell r="D394">
            <v>9.5299999999999994</v>
          </cell>
          <cell r="E394">
            <v>1</v>
          </cell>
          <cell r="F394">
            <v>0</v>
          </cell>
          <cell r="G394">
            <v>0</v>
          </cell>
          <cell r="H394">
            <v>0</v>
          </cell>
          <cell r="I394">
            <v>2.0299999999999998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G396">
            <v>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G397">
            <v>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G398">
            <v>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G399">
            <v>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G400">
            <v>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G401">
            <v>0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G402">
            <v>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C403">
            <v>38</v>
          </cell>
          <cell r="D403">
            <v>9.5299999999999994</v>
          </cell>
          <cell r="E403">
            <v>1</v>
          </cell>
          <cell r="F403">
            <v>0</v>
          </cell>
          <cell r="G403">
            <v>0</v>
          </cell>
          <cell r="H403">
            <v>0</v>
          </cell>
          <cell r="I403">
            <v>3.85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G404">
            <v>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G405">
            <v>0</v>
          </cell>
          <cell r="H405">
            <v>0</v>
          </cell>
          <cell r="I405">
            <v>4.26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G406">
            <v>0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C407">
            <v>46</v>
          </cell>
          <cell r="D407">
            <v>9.5299999999999994</v>
          </cell>
          <cell r="E407">
            <v>1</v>
          </cell>
          <cell r="F407">
            <v>1009077</v>
          </cell>
          <cell r="G407">
            <v>0</v>
          </cell>
          <cell r="H407">
            <v>0</v>
          </cell>
          <cell r="I407">
            <v>4.67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F408">
            <v>0</v>
          </cell>
          <cell r="G408">
            <v>0</v>
          </cell>
          <cell r="H408">
            <v>0</v>
          </cell>
          <cell r="I408">
            <v>4.87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F409">
            <v>0</v>
          </cell>
          <cell r="G409">
            <v>0</v>
          </cell>
          <cell r="H409">
            <v>0</v>
          </cell>
          <cell r="I409">
            <v>7.0000000000000007E-2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C410">
            <v>0.125</v>
          </cell>
          <cell r="D410" t="str">
            <v xml:space="preserve"> </v>
          </cell>
          <cell r="E410">
            <v>1</v>
          </cell>
          <cell r="F410">
            <v>0</v>
          </cell>
          <cell r="G410">
            <v>0</v>
          </cell>
          <cell r="H410">
            <v>0</v>
          </cell>
          <cell r="I410">
            <v>7.0000000000000007E-2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G411">
            <v>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G412">
            <v>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G413">
            <v>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G414">
            <v>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G415">
            <v>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G416">
            <v>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G417">
            <v>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G418">
            <v>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G419">
            <v>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G420">
            <v>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G421">
            <v>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G422">
            <v>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G423">
            <v>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G424">
            <v>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G425">
            <v>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G426">
            <v>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G427">
            <v>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G428">
            <v>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G430">
            <v>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C431">
            <v>1.5</v>
          </cell>
          <cell r="D431">
            <v>5.08</v>
          </cell>
          <cell r="E431">
            <v>1</v>
          </cell>
          <cell r="F431">
            <v>0</v>
          </cell>
          <cell r="G431">
            <v>0</v>
          </cell>
          <cell r="H431">
            <v>0</v>
          </cell>
          <cell r="I431">
            <v>0.15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G432">
            <v>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C433">
            <v>2</v>
          </cell>
          <cell r="D433">
            <v>5.54</v>
          </cell>
          <cell r="E433">
            <v>1</v>
          </cell>
          <cell r="F433">
            <v>0</v>
          </cell>
          <cell r="G433">
            <v>0</v>
          </cell>
          <cell r="H433">
            <v>0</v>
          </cell>
          <cell r="I433">
            <v>0.2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G434">
            <v>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G435">
            <v>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G436">
            <v>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G437">
            <v>0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C438">
            <v>3.5</v>
          </cell>
          <cell r="D438">
            <v>8.08</v>
          </cell>
          <cell r="E438">
            <v>1</v>
          </cell>
          <cell r="F438">
            <v>1746859</v>
          </cell>
          <cell r="G438">
            <v>0</v>
          </cell>
          <cell r="H438">
            <v>0</v>
          </cell>
          <cell r="I438">
            <v>0.35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F439">
            <v>0</v>
          </cell>
          <cell r="G439">
            <v>0</v>
          </cell>
          <cell r="H439">
            <v>0</v>
          </cell>
          <cell r="I439">
            <v>0.41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C441">
            <v>6</v>
          </cell>
          <cell r="D441">
            <v>10.97</v>
          </cell>
          <cell r="E441">
            <v>1.25</v>
          </cell>
          <cell r="F441">
            <v>0</v>
          </cell>
          <cell r="G441">
            <v>0</v>
          </cell>
          <cell r="H441">
            <v>0</v>
          </cell>
          <cell r="I441">
            <v>0.61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G442">
            <v>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G443">
            <v>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C444">
            <v>12</v>
          </cell>
          <cell r="D444">
            <v>12.7</v>
          </cell>
          <cell r="E444">
            <v>1.25</v>
          </cell>
          <cell r="F444">
            <v>0</v>
          </cell>
          <cell r="G444">
            <v>0</v>
          </cell>
          <cell r="H444">
            <v>0</v>
          </cell>
          <cell r="I444">
            <v>1.22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C445">
            <v>14</v>
          </cell>
          <cell r="D445">
            <v>12.7</v>
          </cell>
          <cell r="E445">
            <v>1.25</v>
          </cell>
          <cell r="F445">
            <v>0</v>
          </cell>
          <cell r="G445">
            <v>0</v>
          </cell>
          <cell r="H445">
            <v>0</v>
          </cell>
          <cell r="I445">
            <v>1.42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</row>
        <row r="446">
          <cell r="B446" t="str">
            <v>ANODE</v>
          </cell>
          <cell r="C446">
            <v>16</v>
          </cell>
          <cell r="D446">
            <v>12.7</v>
          </cell>
          <cell r="E446">
            <v>1.25</v>
          </cell>
          <cell r="F446">
            <v>0</v>
          </cell>
          <cell r="G446">
            <v>0</v>
          </cell>
          <cell r="H446">
            <v>0</v>
          </cell>
          <cell r="I446">
            <v>1.62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G447">
            <v>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G448">
            <v>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G452">
            <v>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G453">
            <v>0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G455">
            <v>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G457">
            <v>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  <cell r="Q457">
            <v>39900</v>
          </cell>
        </row>
        <row r="458">
          <cell r="B458" t="str">
            <v>TABLE 1, 1"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 t="str">
            <v>M+L</v>
          </cell>
          <cell r="L459" t="str">
            <v>M+L</v>
          </cell>
          <cell r="M459">
            <v>0</v>
          </cell>
          <cell r="N459">
            <v>0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 t="str">
            <v>M+L</v>
          </cell>
          <cell r="L460" t="str">
            <v>M+L</v>
          </cell>
          <cell r="M460">
            <v>0</v>
          </cell>
          <cell r="N460">
            <v>0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 t="str">
            <v>M+L</v>
          </cell>
          <cell r="L461" t="str">
            <v>M+L</v>
          </cell>
          <cell r="M461">
            <v>0</v>
          </cell>
          <cell r="N461">
            <v>0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G462">
            <v>50</v>
          </cell>
          <cell r="H462">
            <v>0</v>
          </cell>
          <cell r="I462">
            <v>0</v>
          </cell>
          <cell r="J462">
            <v>0</v>
          </cell>
          <cell r="K462" t="str">
            <v>M+L</v>
          </cell>
          <cell r="L462" t="str">
            <v>M+L</v>
          </cell>
          <cell r="M462">
            <v>0</v>
          </cell>
          <cell r="N462">
            <v>0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 t="str">
            <v>M+L</v>
          </cell>
          <cell r="L463" t="str">
            <v>M+L</v>
          </cell>
          <cell r="M463">
            <v>0</v>
          </cell>
          <cell r="N463">
            <v>0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 t="str">
            <v>M+L</v>
          </cell>
          <cell r="L464" t="str">
            <v>M+L</v>
          </cell>
          <cell r="M464">
            <v>0</v>
          </cell>
          <cell r="N464">
            <v>0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G465">
            <v>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G466">
            <v>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G467">
            <v>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G468">
            <v>0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C469">
            <v>0</v>
          </cell>
          <cell r="D469">
            <v>0</v>
          </cell>
          <cell r="E469">
            <v>0</v>
          </cell>
          <cell r="F469">
            <v>746719</v>
          </cell>
          <cell r="G469">
            <v>0</v>
          </cell>
          <cell r="H469">
            <v>0</v>
          </cell>
          <cell r="I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B471" t="str">
            <v>PVC???? 7C-2SQ.MM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G475">
            <v>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A478">
            <v>19</v>
          </cell>
          <cell r="B478" t="str">
            <v>SOFTWARE DESIGN PACKAGE</v>
          </cell>
          <cell r="C478">
            <v>3000</v>
          </cell>
          <cell r="D478" t="str">
            <v>M</v>
          </cell>
          <cell r="E478">
            <v>76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G479">
            <v>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0.23599999999999999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G483">
            <v>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G486">
            <v>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G491">
            <v>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G492">
            <v>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G493">
            <v>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G494">
            <v>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G495">
            <v>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G496">
            <v>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G498">
            <v>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G499">
            <v>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G500">
            <v>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G501">
            <v>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G502">
            <v>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G504">
            <v>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C505">
            <v>0</v>
          </cell>
          <cell r="D505">
            <v>0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G506">
            <v>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G508">
            <v>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G510">
            <v>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G512">
            <v>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G514">
            <v>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C515">
            <v>0</v>
          </cell>
          <cell r="D515">
            <v>0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G516">
            <v>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G518">
            <v>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G520">
            <v>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G521">
            <v>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G522">
            <v>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G523">
            <v>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G524">
            <v>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G525">
            <v>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G526">
            <v>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G527">
            <v>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G528">
            <v>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G530">
            <v>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G531">
            <v>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G532">
            <v>0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C533">
            <v>0</v>
          </cell>
          <cell r="D533">
            <v>0</v>
          </cell>
          <cell r="E533">
            <v>0</v>
          </cell>
          <cell r="F533">
            <v>15621953</v>
          </cell>
          <cell r="G533">
            <v>0</v>
          </cell>
          <cell r="H533">
            <v>0</v>
          </cell>
          <cell r="I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C536">
            <v>0</v>
          </cell>
          <cell r="D536">
            <v>0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7">
          <cell r="A537" t="str">
            <v>J.1.3</v>
          </cell>
          <cell r="B537" t="str">
            <v>_x0000_PVC CONDUIT, THICK WALL, CNS1302 SCH._x0000_B , 4"</v>
          </cell>
          <cell r="C537">
            <v>16500</v>
          </cell>
          <cell r="D537" t="str">
            <v>M</v>
          </cell>
          <cell r="E537">
            <v>128</v>
          </cell>
          <cell r="F537">
            <v>2112000</v>
          </cell>
        </row>
        <row r="538">
          <cell r="A538" t="str">
            <v>J.1</v>
          </cell>
          <cell r="B538" t="str">
            <v>U/G CONDUIT BANK FOR TEL., P/P, CCTV, APS</v>
          </cell>
          <cell r="C538">
            <v>0</v>
          </cell>
          <cell r="D538">
            <v>0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G539">
            <v>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G540">
            <v>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G541">
            <v>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G542">
            <v>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C553">
            <v>0</v>
          </cell>
          <cell r="D553">
            <v>0</v>
          </cell>
          <cell r="E553">
            <v>0</v>
          </cell>
          <cell r="F553">
            <v>4896800</v>
          </cell>
          <cell r="G553">
            <v>0</v>
          </cell>
          <cell r="H553">
            <v>0</v>
          </cell>
          <cell r="I553">
            <v>0</v>
          </cell>
          <cell r="J553">
            <v>19311</v>
          </cell>
          <cell r="K553">
            <v>0</v>
          </cell>
          <cell r="L553">
            <v>4896800</v>
          </cell>
          <cell r="M553">
            <v>0</v>
          </cell>
          <cell r="N553">
            <v>0</v>
          </cell>
          <cell r="O553">
            <v>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G556">
            <v>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G557">
            <v>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A568" t="str">
            <v>ALT-3</v>
          </cell>
          <cell r="B568" t="str">
            <v>SUB-TOTAL : (J.2)</v>
          </cell>
          <cell r="C568">
            <v>0</v>
          </cell>
          <cell r="D568">
            <v>0</v>
          </cell>
          <cell r="E568">
            <v>0</v>
          </cell>
          <cell r="F568">
            <v>1004000</v>
          </cell>
          <cell r="G568">
            <v>0</v>
          </cell>
          <cell r="H568">
            <v>0</v>
          </cell>
          <cell r="I568">
            <v>0</v>
          </cell>
          <cell r="J568">
            <v>8020</v>
          </cell>
          <cell r="K568">
            <v>0</v>
          </cell>
          <cell r="L568">
            <v>1004000</v>
          </cell>
          <cell r="M568">
            <v>0</v>
          </cell>
          <cell r="N568">
            <v>0</v>
          </cell>
          <cell r="O568">
            <v>0</v>
          </cell>
          <cell r="P568">
            <v>6436000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C570">
            <v>0</v>
          </cell>
          <cell r="D570">
            <v>0</v>
          </cell>
          <cell r="E570">
            <v>0</v>
          </cell>
          <cell r="F570">
            <v>5900800</v>
          </cell>
          <cell r="G570">
            <v>0</v>
          </cell>
          <cell r="H570">
            <v>0</v>
          </cell>
          <cell r="I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 refreshError="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 refreshError="1"/>
      <sheetData sheetId="370"/>
      <sheetData sheetId="371"/>
      <sheetData sheetId="372" refreshError="1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 refreshError="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 refreshError="1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 refreshError="1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 refreshError="1"/>
      <sheetData sheetId="568" refreshError="1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ç khoan LK1"/>
      <sheetName val="Gia"/>
    </sheetNames>
    <sheetDataSet>
      <sheetData sheetId="0" refreshError="1">
        <row r="8">
          <cell r="K8">
            <v>1</v>
          </cell>
        </row>
        <row r="14">
          <cell r="E14">
            <v>2</v>
          </cell>
        </row>
        <row r="17">
          <cell r="E17">
            <v>0</v>
          </cell>
        </row>
        <row r="215">
          <cell r="D215">
            <v>3.1692017254946676</v>
          </cell>
        </row>
        <row r="227">
          <cell r="G227">
            <v>3.1692017254946676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G (2)"/>
      <sheetName val="Loading"/>
      <sheetName val="Check A"/>
      <sheetName val="CheckB"/>
      <sheetName val="Check C"/>
      <sheetName val="Check D"/>
      <sheetName val="Check F"/>
      <sheetName val="Check G"/>
      <sheetName val="Check E"/>
      <sheetName val="XXXXXXXX"/>
      <sheetName val="XL4Poppy (2)"/>
      <sheetName val="XL4Poppy"/>
      <sheetName val="B-B"/>
      <sheetName val="chitim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D"/>
      <sheetName val="ND"/>
      <sheetName val="CONG"/>
      <sheetName val="DGCT"/>
      <sheetName val="XL4Poppy"/>
      <sheetName val="Sheet2"/>
      <sheetName val="Sheet3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Sheet4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PIPE-03E"/>
      <sheetName val="Sheet5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BC_KKTSCD"/>
      <sheetName val="Chitiet"/>
      <sheetName val="Sheet2 (2)"/>
      <sheetName val="Mau_BC_KKTSCD"/>
      <sheetName val="Chi tiet - Dv lap"/>
      <sheetName val="TH KHTC"/>
      <sheetName val="000"/>
      <sheetName val="00000000"/>
      <sheetName val="Dong Dau"/>
      <sheetName val="Dong Dau (2)"/>
      <sheetName val="Sau dong"/>
      <sheetName val="Ma xa"/>
      <sheetName val="My dinh"/>
      <sheetName val="Tong cong"/>
      <sheetName val="Chart2"/>
      <sheetName val="Chart1"/>
      <sheetName val="1"/>
      <sheetName val="be tong"/>
      <sheetName val="Thep"/>
      <sheetName val="Tong hop thep"/>
      <sheetName val="XXXXXXXX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Gia VL"/>
      <sheetName val="Bang gia ca may"/>
      <sheetName val="Bang luong CB"/>
      <sheetName val="Bang P.tich CT"/>
      <sheetName val="D.toan chi tiet"/>
      <sheetName val="Bang TH Dtoan"/>
      <sheetName val="VL"/>
      <sheetName val="CTXD"/>
      <sheetName val=".."/>
      <sheetName val="CTDN"/>
      <sheetName val="san vuon"/>
      <sheetName val="khu phu tro"/>
      <sheetName val="TH"/>
      <sheetName val="Phu luc"/>
      <sheetName val="Gia trÞ"/>
      <sheetName val="KH 2003 (moi max)"/>
      <sheetName val="dutoan1"/>
      <sheetName val="Anhtoan"/>
      <sheetName val="dutoan2"/>
      <sheetName val="vat tu"/>
      <sheetName val="Tong hop"/>
      <sheetName val="Congty"/>
      <sheetName val="VPPN"/>
      <sheetName val="XN74"/>
      <sheetName val="XN54"/>
      <sheetName val="XN33"/>
      <sheetName val="NK96"/>
      <sheetName val="XL4Test5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m0-Km1"/>
      <sheetName val="Km1-Km2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Thuyet minh"/>
      <sheetName val="CQ-HQ"/>
      <sheetName val="KH12"/>
      <sheetName val="CN12"/>
      <sheetName val="HD12"/>
      <sheetName val="KH1"/>
      <sheetName val="cd viaK0-T6"/>
      <sheetName val="cdvia T6-Tc24"/>
      <sheetName val="cdvia Tc24-T46"/>
      <sheetName val="cdbtnL2ko-k0+361"/>
      <sheetName val="cd btnL2k0+361-T19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DT"/>
      <sheetName val="THND"/>
      <sheetName val="THMD"/>
      <sheetName val="Phtro1"/>
      <sheetName val="DTKS1"/>
      <sheetName val="CT1m"/>
      <sheetName val="THCT"/>
      <sheetName val="cap cho cac DT"/>
      <sheetName val="Ung - hoan"/>
      <sheetName val="CP may"/>
      <sheetName val="SS"/>
      <sheetName val="NVL"/>
      <sheetName val="CHIT"/>
      <sheetName val="THXH"/>
      <sheetName val="BHXH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Thep "/>
      <sheetName val="Chi tiet Khoi luong"/>
      <sheetName val="TH khoi luong"/>
      <sheetName val="Chiet tinh vat lieu "/>
      <sheetName val="TH KL VL"/>
      <sheetName val="phan tich DG"/>
      <sheetName val="gia vat lieu"/>
      <sheetName val="gia xe may"/>
      <sheetName val="gia nhan cong"/>
      <sheetName val="Tong Thu"/>
      <sheetName val="Tong Chi"/>
      <sheetName val="Truong hoc"/>
      <sheetName val="Cty CP"/>
      <sheetName val="G.thau 3B"/>
      <sheetName val="T.Hop Thu-chi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9"/>
      <sheetName val="10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Outlets"/>
      <sheetName val="PGs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CT xa"/>
      <sheetName val="TLGC"/>
      <sheetName val="BL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sent to"/>
      <sheetName val="C.TIEU"/>
      <sheetName val="CPNLTT"/>
      <sheetName val="T.Luong"/>
      <sheetName val="NCTT"/>
      <sheetName val="QLDN"/>
      <sheetName val="641"/>
      <sheetName val="642"/>
      <sheetName val="T.HAO"/>
      <sheetName val="DT TUYEN"/>
      <sheetName val="DT GIA"/>
      <sheetName val="KHDT"/>
      <sheetName val="KHDT (2)"/>
      <sheetName val="SX-TT"/>
      <sheetName val="CL "/>
      <sheetName val="VTu"/>
      <sheetName val="LDTL"/>
      <sheetName val="KHao"/>
      <sheetName val="LNKD"/>
      <sheetName val="SK"/>
      <sheetName val="TNo"/>
      <sheetName val="CTTH"/>
      <sheetName val="VON"/>
      <sheetName val="VLD"/>
      <sheetName val="KQ (2)"/>
      <sheetName val="TK111"/>
      <sheetName val="TK112"/>
      <sheetName val="TK131"/>
      <sheetName val="TK1331"/>
      <sheetName val="TK136"/>
      <sheetName val="TK138"/>
      <sheetName val="TK141"/>
      <sheetName val="TK152"/>
      <sheetName val="TK153"/>
      <sheetName val="TK154"/>
      <sheetName val="TK211"/>
      <sheetName val="TK214"/>
      <sheetName val="TK311"/>
      <sheetName val="TK331"/>
      <sheetName val="TK3331"/>
      <sheetName val="TK3334"/>
      <sheetName val="TK334"/>
      <sheetName val="TK335"/>
      <sheetName val="TK336"/>
      <sheetName val="cong Q2"/>
      <sheetName val="T.U luong Q1"/>
      <sheetName val="T.U luong Q2"/>
      <sheetName val="T.U luong Q3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Q1-02"/>
      <sheetName val="Q2-02"/>
      <sheetName val="Q3-02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Quyet toan"/>
      <sheetName val="Thu hoi"/>
      <sheetName val="Lai vay"/>
      <sheetName val="Tien vay"/>
      <sheetName val="Cong no"/>
      <sheetName val="Cop pha"/>
      <sheetName val="20000000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KL DDK0,4"/>
      <sheetName val="TT Ky thuat"/>
      <sheetName val="CT moi"/>
      <sheetName val="Tu dien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Caodo"/>
      <sheetName val="Dat"/>
      <sheetName val="KL-CTTK"/>
      <sheetName val="BTH"/>
      <sheetName val="Phu luc HD"/>
      <sheetName val="Gia du thau"/>
      <sheetName val="PTDG"/>
      <sheetName val="Ca xe"/>
      <sheetName val="tc"/>
      <sheetName val="TDT"/>
      <sheetName val="xl"/>
      <sheetName val="NN"/>
      <sheetName val="Tralaivay"/>
      <sheetName val="TBTN"/>
      <sheetName val="CPTV"/>
      <sheetName val="PCCHAY"/>
      <sheetName val="dtks"/>
      <sheetName val="May cat"/>
      <sheetName val="Dao Cly"/>
      <sheetName val="Dao Ptai"/>
      <sheetName val="Tu RMU"/>
      <sheetName val="C.set"/>
      <sheetName val="SI"/>
      <sheetName val="Sco Cap"/>
      <sheetName val="Sco TB"/>
      <sheetName val="TN tram"/>
      <sheetName val="TN C.set"/>
      <sheetName val="TN TD DDay"/>
      <sheetName val="Phan chung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THDT"/>
      <sheetName val="DM-Goc"/>
      <sheetName val="Gia-CT"/>
      <sheetName val="PTCP"/>
      <sheetName val="cphoi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DTCT"/>
    </sheetNames>
    <definedNames>
      <definedName name="DataFilter"/>
      <definedName name="DataSort"/>
      <definedName name="GoBack" sheetId="8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/>
      <sheetData sheetId="793" refreshError="1"/>
      <sheetData sheetId="794" refreshError="1"/>
      <sheetData sheetId="795" refreshError="1"/>
      <sheetData sheetId="79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3"/>
      <sheetName val="Sheet2"/>
      <sheetName val="Sheet1"/>
      <sheetName val="XXXXXXXX"/>
      <sheetName val="XL4Poppy"/>
      <sheetName val="XL4Test5"/>
      <sheetName val="Solieu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-Location"/>
      <sheetName val="bimson"/>
      <sheetName val="tamdiep"/>
      <sheetName val="haiphong"/>
      <sheetName val="tiendo"/>
      <sheetName val="fls guisang"/>
      <sheetName val="td2"/>
      <sheetName val="BS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6">
          <cell r="A26" t="b">
            <v>1</v>
          </cell>
        </row>
        <row r="27">
          <cell r="C27" t="e">
            <v>#N/A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NT-QUOT-#3"/>
      <sheetName val="COAT&amp;WRAP-QIOT-#3"/>
      <sheetName val="XL4Poppy"/>
      <sheetName val="So Do"/>
      <sheetName val="KTTSCD - DLNA"/>
      <sheetName val="Sheet1"/>
      <sheetName val="quÝ1"/>
      <sheetName val="00000000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2"/>
      <sheetName val="Sheet3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ong ho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5 nam (tach)"/>
      <sheetName val="5 nam (tach) (2)"/>
      <sheetName val="KH 2003"/>
      <sheetName val="Bia"/>
      <sheetName val="Tm"/>
      <sheetName val="THKP"/>
      <sheetName val="DGi"/>
      <sheetName val="TH  goi 4-x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H Ky Anh"/>
      <sheetName val="Sheet2 (2)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phan tich DG"/>
      <sheetName val="gia vat lieu"/>
      <sheetName val="gia xe may"/>
      <sheetName val="gia nhan cong"/>
      <sheetName val="XL4Test5"/>
      <sheetName val="t1"/>
      <sheetName val="T11"/>
      <sheetName val="fOOD"/>
      <sheetName val="FORM hc"/>
      <sheetName val="FORM pc"/>
      <sheetName val="CamPha"/>
      <sheetName val="MongCai"/>
      <sheetName val="70000000"/>
      <sheetName val="PNT_QUOT__3"/>
      <sheetName val="COAT_WRAP_QIOT__3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CV den trong to聮g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PNT-QUOT-D150#3"/>
      <sheetName val="PNT-QUOT-H153#3"/>
      <sheetName val="PNT-QUOT-K152#3"/>
      <sheetName val="PNT-QUOT-H146#3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Oð mai 279"/>
      <sheetName val="ȴ0000000"/>
      <sheetName val="BangTH"/>
      <sheetName val="Xaylap "/>
      <sheetName val="Nhan cong"/>
      <sheetName val="Thietbi"/>
      <sheetName val="Diengiai"/>
      <sheetName val="Vanchuyen"/>
      <sheetName val="SOLIEU"/>
      <sheetName val="TINHTOAN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Km27' - Km278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ocB40 5B"/>
      <sheetName val="cocD50 9A"/>
      <sheetName val="cocD75 16"/>
      <sheetName val="coc B80 TD25"/>
      <sheetName val="P27 B80"/>
      <sheetName val="Coc23 B80"/>
      <sheetName val="cong B80 C4"/>
      <sheetName val="ADKT"/>
      <sheetName val="BKLBD"/>
      <sheetName val="PTDG"/>
      <sheetName val="DTCT"/>
      <sheetName val="vlct"/>
      <sheetName val="Sheet11"/>
      <sheetName val="Sheet12"/>
      <sheetName val="Sheet13"/>
      <sheetName val="Sheet14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XXXXX\XX"/>
      <sheetName val="Cong ban 1,5_x0013__x0000_"/>
      <sheetName val="Km283 - Jm284"/>
      <sheetName val="xdcb 01-2003"/>
      <sheetName val="Kѭ284"/>
      <sheetName val="Macro1"/>
      <sheetName val="Macro2"/>
      <sheetName val="Macro3"/>
      <sheetName val="T_x000b_331"/>
      <sheetName val="Shedt1"/>
      <sheetName val="_x0012_0000000"/>
      <sheetName val="p0000000"/>
      <sheetName val=""/>
      <sheetName val="XNxlva sxthanKCIÉ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"/>
      <sheetName val="K.O"/>
      <sheetName val="xang _clc"/>
      <sheetName val="X¡NG_td"/>
      <sheetName val="MaZUT"/>
      <sheetName val="DIESEL"/>
      <sheetName val="TDT-TBࡁ"/>
      <sheetName val="30100000"/>
      <sheetName val="Op mai 2_x000c__x0000_"/>
      <sheetName val="_x0000_bÑi_x0003__x0000__x0000__x0000__x0000_²r_x0013__x0000_"/>
      <sheetName val="k, vt tho"/>
      <sheetName val="Km_x0012_77 "/>
      <sheetName val="K-280 - Km281"/>
      <sheetName val="Cong ban 1,5„—_x0013__x0000_"/>
      <sheetName val="Km280 ࠭ Km281"/>
      <sheetName val="Xa9lap 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TAU"/>
      <sheetName val="KHACH"/>
      <sheetName val="BC1"/>
      <sheetName val="BC2"/>
      <sheetName val="BAO CAO AN"/>
      <sheetName val="BANGKEKHACH"/>
      <sheetName val="_x000c__x0000__x0000__x0000__x0000__x0000__x0000__x0000__x000d__x0000__x0000__x0000_"/>
      <sheetName val="TNghiªm T_x0002_ "/>
      <sheetName val="tt-_x0014_BA"/>
      <sheetName val="TD_x0014_"/>
      <sheetName val="_x0014_.12"/>
      <sheetName val="QD c5a HDQT (2)"/>
      <sheetName val="_x0003_hart1"/>
      <sheetName val="ADKTKT02"/>
      <sheetName val="[PNT-P3.xlsUTong hop (2)"/>
      <sheetName val="Km276 - Ke277"/>
      <sheetName val="[PNT-P3.xlsUKm279 - Km280"/>
      <sheetName val="Khac DP"/>
      <sheetName val="Khoi than "/>
      <sheetName val="B3_208_than"/>
      <sheetName val="B3_208_TU"/>
      <sheetName val="B3_208_TW"/>
      <sheetName val="B3_208_DP"/>
      <sheetName val="B3_208_khac"/>
      <sheetName val="Song ban 0,7x0,7"/>
      <sheetName val="Cong ban 0,8x ,8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Áo"/>
      <sheetName val="Km&quot;80"/>
      <sheetName val="Lap ®at ®hÖn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on 31.1"/>
      <sheetName val="NhapT.2"/>
      <sheetName val="Xuat T.2"/>
      <sheetName val="Ton 28.2"/>
      <sheetName val="H.Tra"/>
      <sheetName val="Hang CTY TRA LAI"/>
      <sheetName val="Hang NV Tra Lai"/>
      <sheetName val="QD cua HDQ²_x0000__x0000_)"/>
      <sheetName val="_x0000__x000f__x0000__x0000__x0000_‚ž½"/>
      <sheetName val="_x0000__x000d__x0000__x0000__x0000_âOŽ"/>
      <sheetName val="Thang8-02"/>
      <sheetName val="Thang9-02"/>
      <sheetName val="Thang10-02"/>
      <sheetName val="Thang11-02"/>
      <sheetName val="Thang12-02"/>
      <sheetName val="Thang01-03"/>
      <sheetName val="Thang02-03"/>
      <sheetName val="P210-TP20"/>
      <sheetName val="CB32"/>
      <sheetName val="Kluo-_x0008_ phu"/>
      <sheetName val="CTT NuiC_x000f_eo"/>
      <sheetName val="VÃt liÖu"/>
      <sheetName val="?0000000"/>
      <sheetName val="CV den trong to?g"/>
      <sheetName val="TDT-TB?"/>
      <sheetName val="Km280 ? Km281"/>
      <sheetName val="K?284"/>
      <sheetName val="QD cua HDQ²_x0000__x0000_€)"/>
      <sheetName val="120"/>
      <sheetName val="IFAD"/>
      <sheetName val="CVHN"/>
      <sheetName val="TCVM"/>
      <sheetName val="RIDP"/>
      <sheetName val="LDN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ESTI."/>
      <sheetName val="DI-ESTI"/>
      <sheetName val="Dong$bac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0__x000a__x0000__x0000__x0000_âO"/>
      <sheetName val="_x000c__x0000__x0000__x0000__x0000__x0000__x0000__x0000__x000a__x0000__x0000__x0000_"/>
      <sheetName val="_x0000__x000a__x0000__x0000__x0000_âOŽ"/>
      <sheetName val="Baocao"/>
      <sheetName val="UT"/>
      <sheetName val="TongHopHD"/>
      <sheetName val="7000 000"/>
      <sheetName val="_x000b_luong phu"/>
      <sheetName val="K43"/>
      <sheetName val="THKL"/>
      <sheetName val="PL43"/>
      <sheetName val="K43+0.00 - 338 Trai"/>
      <sheetName val="Du tnan chi tiet coc nuoc"/>
      <sheetName val="gìIÏÝ_x001c_Ã_x0008_ç¾{è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Tong (op"/>
      <sheetName val="Coc 4ieu"/>
      <sheetName val="Package1"/>
      <sheetName val="_x0003_har"/>
      <sheetName val="Don gia"/>
      <sheetName val="Nhap du lieu"/>
      <sheetName val="BCDSPS"/>
      <sheetName val="BCDKT"/>
      <sheetName val="GS02-thu0TM"/>
      <sheetName val="gVL"/>
      <sheetName val="mua vao"/>
      <sheetName val="chi phi "/>
      <sheetName val="ban ra 10%"/>
      <sheetName val="??-BLDG"/>
      <sheetName val="thaß26"/>
      <sheetName val="HNI"/>
      <sheetName val="QD cua "/>
      <sheetName val="TH Ky Afh"/>
      <sheetName val="_x0000__x0000_"/>
      <sheetName val="bÑi_x0003__x0000_²r_x0013__x0000_"/>
      <sheetName val="_x000f__x0000_½"/>
      <sheetName val="M pc_x0006__x0000_CamPh_x0000_"/>
      <sheetName val="_x000d_âO"/>
      <sheetName val="Op mai 2_x000c_"/>
      <sheetName val="Cong ban 1,5_x0013_"/>
      <sheetName val="_x000c__x0000__x000d_"/>
      <sheetName val="_x000f__x0000_‚ž½"/>
      <sheetName val="_x000d_âOŽ"/>
      <sheetName val="Cong ban 1,5„—_x0013_"/>
      <sheetName val="Diem mon hoc"/>
      <sheetName val="Tong hop diem"/>
      <sheetName val="HoTen-khong duoc xoa"/>
      <sheetName val="CV di ngoai to~g"/>
      <sheetName val="nghi dinhmCP"/>
      <sheetName val="CVpden trong tong"/>
      <sheetName val="5 nam (tach) x2)"/>
      <sheetName val="Sÿÿÿÿ"/>
      <sheetName val="quÿÿ"/>
      <sheetName val="TNghiÖ- VL"/>
      <sheetName val="ၔong hop QL48 - 2"/>
      <sheetName val="Thang 07"/>
      <sheetName val="T10-05"/>
      <sheetName val="T9-05"/>
      <sheetName val="t805"/>
      <sheetName val="11T"/>
      <sheetName val="9T"/>
      <sheetName val="CVden nw8ai TCT (1)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FORM jc"/>
      <sheetName val="Km266"/>
      <sheetName val="Shaet13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Mp mai 275"/>
      <sheetName val="CDPS3"/>
      <sheetName val="gia x_x0000_ may"/>
      <sheetName val="Giao nhiem fu"/>
      <sheetName val="QDcea TGD (2)"/>
      <sheetName val="Giao nhie- vu"/>
      <sheetName val="Cong ban 0,7p0,7"/>
      <sheetName val="Km275 - Ke276"/>
      <sheetName val="Km280 - Km2(1"/>
      <sheetName val="Km282 - Kl283"/>
      <sheetName val="DC2@ï4"/>
      <sheetName val="_x0014_M01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DŃ02"/>
      <sheetName val="Tong hop Op m!i"/>
      <sheetName val="DG "/>
      <sheetName val="tldm190337,8"/>
      <sheetName val="GS08)B.hµng"/>
      <sheetName val="tt chu don"/>
      <sheetName val="chieud_x0005__x0000__x0000__x0000_"/>
      <sheetName val="PNT-P3"/>
      <sheetName val="?ong hop QL48 - 2"/>
      <sheetName val="I"/>
      <sheetName val="t01.06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Tong hop$Op mai"/>
      <sheetName val="bÑi_x0003_"/>
      <sheetName val="Giao nhÿÿÿÿvu"/>
      <sheetName val="⁋㌱Ա_x0000_䭔㌱س_x0000_䭔ㄠㄴ_x0006_牴湯⁧琠湯౧_x0000_杮楨搠湩⵨偃_x0006_匀敨瑥"/>
      <sheetName val="MTL$-INTER"/>
      <sheetName val="Khach iang le "/>
      <sheetName val="[PNT-P3.xlsѝKQKDKT'04-1"/>
      <sheetName val="???????-BLDG"/>
      <sheetName val="Tkng hop QL48 - 2"/>
      <sheetName val="nam20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 refreshError="1"/>
      <sheetData sheetId="272" refreshError="1"/>
      <sheetData sheetId="273" refreshError="1"/>
      <sheetData sheetId="274" refreshError="1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 refreshError="1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 refreshError="1"/>
      <sheetData sheetId="388" refreshError="1"/>
      <sheetData sheetId="389"/>
      <sheetData sheetId="390"/>
      <sheetData sheetId="391" refreshError="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 refreshError="1"/>
      <sheetData sheetId="425" refreshError="1"/>
      <sheetData sheetId="426"/>
      <sheetData sheetId="427" refreshError="1"/>
      <sheetData sheetId="428" refreshError="1"/>
      <sheetData sheetId="429" refreshError="1"/>
      <sheetData sheetId="430" refreshError="1"/>
      <sheetData sheetId="431"/>
      <sheetData sheetId="432" refreshError="1"/>
      <sheetData sheetId="433" refreshError="1"/>
      <sheetData sheetId="434" refreshError="1"/>
      <sheetData sheetId="435" refreshError="1"/>
      <sheetData sheetId="436"/>
      <sheetData sheetId="437"/>
      <sheetData sheetId="438"/>
      <sheetData sheetId="439"/>
      <sheetData sheetId="440"/>
      <sheetData sheetId="441"/>
      <sheetData sheetId="442" refreshError="1"/>
      <sheetData sheetId="443"/>
      <sheetData sheetId="444"/>
      <sheetData sheetId="445"/>
      <sheetData sheetId="446"/>
      <sheetData sheetId="447"/>
      <sheetData sheetId="448" refreshError="1"/>
      <sheetData sheetId="449"/>
      <sheetData sheetId="450" refreshError="1"/>
      <sheetData sheetId="451" refreshError="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 refreshError="1"/>
      <sheetData sheetId="496" refreshError="1"/>
      <sheetData sheetId="497"/>
      <sheetData sheetId="498"/>
      <sheetData sheetId="499"/>
      <sheetData sheetId="500"/>
      <sheetData sheetId="501"/>
      <sheetData sheetId="502"/>
      <sheetData sheetId="503"/>
      <sheetData sheetId="504" refreshError="1"/>
      <sheetData sheetId="505" refreshError="1"/>
      <sheetData sheetId="506" refreshError="1"/>
      <sheetData sheetId="507" refreshError="1"/>
      <sheetData sheetId="508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 refreshError="1"/>
      <sheetData sheetId="587" refreshError="1"/>
      <sheetData sheetId="588" refreshError="1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 refreshError="1"/>
      <sheetData sheetId="599" refreshError="1"/>
      <sheetData sheetId="600" refreshError="1"/>
      <sheetData sheetId="601"/>
      <sheetData sheetId="602"/>
      <sheetData sheetId="603"/>
      <sheetData sheetId="604"/>
      <sheetData sheetId="605" refreshError="1"/>
      <sheetData sheetId="606"/>
      <sheetData sheetId="607"/>
      <sheetData sheetId="608"/>
      <sheetData sheetId="609"/>
      <sheetData sheetId="610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 refreshError="1"/>
      <sheetData sheetId="621" refreshError="1"/>
      <sheetData sheetId="622" refreshError="1"/>
      <sheetData sheetId="623"/>
      <sheetData sheetId="624"/>
      <sheetData sheetId="625"/>
      <sheetData sheetId="626"/>
      <sheetData sheetId="627"/>
      <sheetData sheetId="628"/>
      <sheetData sheetId="629" refreshError="1"/>
      <sheetData sheetId="630"/>
      <sheetData sheetId="631"/>
      <sheetData sheetId="632"/>
      <sheetData sheetId="633" refreshError="1"/>
      <sheetData sheetId="634"/>
      <sheetData sheetId="635" refreshError="1"/>
      <sheetData sheetId="636"/>
      <sheetData sheetId="637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 refreshError="1"/>
      <sheetData sheetId="646" refreshError="1"/>
      <sheetData sheetId="647" refreshError="1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/>
      <sheetData sheetId="708" refreshError="1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 refreshError="1"/>
      <sheetData sheetId="718" refreshError="1"/>
      <sheetData sheetId="719" refreshError="1"/>
      <sheetData sheetId="720"/>
      <sheetData sheetId="721"/>
      <sheetData sheetId="722"/>
      <sheetData sheetId="723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/>
      <sheetData sheetId="740"/>
      <sheetData sheetId="741" refreshError="1"/>
      <sheetData sheetId="742" refreshError="1"/>
      <sheetData sheetId="743" refreshError="1"/>
      <sheetData sheetId="744"/>
      <sheetData sheetId="745" refreshError="1"/>
      <sheetData sheetId="746" refreshError="1"/>
      <sheetData sheetId="747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XL4Poppy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THop (2)"/>
      <sheetName val="phÐp 99"/>
      <sheetName val="Nghi s¬n (2)"/>
      <sheetName val="kt1 (2)"/>
      <sheetName val="Tiepthi"/>
      <sheetName val="THop"/>
      <sheetName val="Daotao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pc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KHOI LUONG"/>
      <sheetName val="Chart1"/>
      <sheetName val="Phantich"/>
      <sheetName val="Toan_DA"/>
      <sheetName val="2004"/>
      <sheetName val="2005"/>
      <sheetName val="XL4Test5"/>
      <sheetName val="Congty"/>
      <sheetName val="VPPN"/>
      <sheetName val="XN74"/>
      <sheetName val="XN54"/>
      <sheetName val="XN33"/>
      <sheetName val="NK96"/>
      <sheetName val="tong hop"/>
      <sheetName val="phan tich DG"/>
      <sheetName val="gia vat lieu"/>
      <sheetName val="gia xe may"/>
      <sheetName val="gia nhan cong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h-Thu"/>
      <sheetName val="Ph-Thu (2)"/>
      <sheetName val="PC (2)"/>
      <sheetName val="Chart2"/>
      <sheetName val="PC (3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NEW_PANEL"/>
      <sheetName val="5 nam (tach)"/>
      <sheetName val="5 nam (tach) (2)"/>
      <sheetName val="KH 2003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BL01"/>
      <sheetName val="BL02"/>
      <sheetName val="BL03"/>
      <sheetName val="504"/>
      <sheetName val="807"/>
      <sheetName val="809"/>
      <sheetName val="801"/>
      <sheetName val="10-3"/>
      <sheetName val="CAVICO"/>
      <sheetName val="SD7"/>
      <sheetName val="ton tam"/>
      <sheetName val="Thep hinh"/>
      <sheetName val="p-in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[heet30"/>
      <sheetName val="_x0012_2-9"/>
      <sheetName val="DSKH HN"/>
      <sheetName val="NKY "/>
      <sheetName val="DS-TT"/>
      <sheetName val=" HN NHAP"/>
      <sheetName val="KHO HN"/>
      <sheetName val="CNO "/>
      <sheetName val="Sheet4"/>
      <sheetName val=""/>
      <sheetName val="cong40_x0016_-410"/>
      <sheetName val="DTCT"/>
      <sheetName val="PTVT"/>
      <sheetName val="THDT"/>
      <sheetName val="THVT"/>
      <sheetName val="THGT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kh Òv-10"/>
      <sheetName val="k`28-10"/>
      <sheetName val="Phan dap J95"/>
      <sheetName val="K255 SBasa"/>
      <sheetName val="gia vat mieu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[PANEL.XLS_x001d_T5"/>
      <sheetName val="T9"/>
      <sheetName val="T2"/>
      <sheetName val="T1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TV _x0003__x0000_-2003"/>
      <sheetName val="Shaet28"/>
      <sheetName val="UH"/>
      <sheetName val="[PANEL.XLSŝQT thue 2001"/>
      <sheetName val="HD thu mea cat soi "/>
      <sheetName val="Mau co 02C"/>
      <sheetName val="Ma 787"/>
      <sheetName val="TH FF140"/>
      <sheetName val="TH FF177"/>
      <sheetName val="Tien dat HD"/>
      <sheetName val="TH cong no"/>
      <sheetName val="12.03"/>
      <sheetName val="1.04"/>
      <sheetName val="2.04"/>
      <sheetName val="3.04"/>
      <sheetName val="4.04"/>
      <sheetName val="SŨeet3"/>
      <sheetName val="Thg 2"/>
      <sheetName val="Thg 3"/>
      <sheetName val="Thg 4"/>
      <sheetName val="thg5"/>
      <sheetName val="Thg6"/>
      <sheetName val="Thg7"/>
      <sheetName val="ctTBA"/>
      <sheetName val="Sheep75"/>
      <sheetName val="Tuan B_x0000_ao"/>
      <sheetName val="Sheetး6"/>
      <sheetName val="tuo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 refreshError="1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 refreshError="1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/>
      <sheetData sheetId="721"/>
      <sheetData sheetId="722"/>
      <sheetData sheetId="72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8"/>
      <sheetName val="GVL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dongia_x0000__x0009_㢠ś_x0000__x0004__x0000_㋄ś_x0000_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C47-456"/>
      <sheetName val="C46"/>
      <sheetName val="C47-PII"/>
      <sheetName val="THCP"/>
      <sheetName val="BQT"/>
      <sheetName val="RG"/>
      <sheetName val="BCVT"/>
      <sheetName val="BKHD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phan tich DG_x0000__x0000_㠨Ȣ_x0000__x0004__x0000__x0000__x0000__x0000__x0000__x0000_杀Ȣ_x0000__x0000__x0000__x0000__x0000_"/>
      <sheetName val="TN"/>
      <sheetName val="ND"/>
      <sheetName val="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DTCT"/>
      <sheetName val="d䁧"/>
      <sheetName val="Chart1"/>
      <sheetName val="KL18Thang"/>
      <sheetName val="TH"/>
      <sheetName val="M200"/>
      <sheetName val="Shaet4"/>
      <sheetName val="_x0000__x0000__x0000__x0000__x0000__x0000__x0000__x0000__x0000__x0009__x0000_?s_x0000__x0004__x0000__x0000__x0000__x0000__x0000__x0000_?s_x0000__x0000__x0000__x0000__x0000__x0000__x0000__x0000_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NEW-PANEL"/>
      <sheetName val="Comb"/>
      <sheetName val="CPVCBT"/>
      <sheetName val="CPVCBD"/>
      <sheetName val="GVLBT"/>
      <sheetName val="GVLBD"/>
      <sheetName val="vuabt"/>
      <sheetName val="vuabd"/>
      <sheetName val="SXDDMO"/>
      <sheetName val="SXDH"/>
      <sheetName val="SXBTN"/>
      <sheetName val="SXDDMOD"/>
      <sheetName val="SXDHD"/>
      <sheetName val="SXBTND"/>
      <sheetName val="gcm"/>
      <sheetName val="gcm06"/>
      <sheetName val="cphoi"/>
      <sheetName val="cphoi2"/>
      <sheetName val="duoith"/>
      <sheetName val="cpnc205"/>
      <sheetName val="cpnc205mtc"/>
      <sheetName val="cpnclx205"/>
      <sheetName val="cpncvts"/>
      <sheetName val="cpnctnvs"/>
      <sheetName val="cpnctlan"/>
      <sheetName val="KGA"/>
      <sheetName val="ctldtb"/>
      <sheetName val="tonghopldtb"/>
      <sheetName val="ctldtbd"/>
      <sheetName val="tonghopldtbd"/>
      <sheetName val="dongia_x0000_ 㢠ś_x0000__x0004__x0000_㋄ś_x0000_"/>
      <sheetName val="dongia_x0000__x0000__x0000__x0000__x0000__x0000__x0000__x0000__x0000__x0000__x0009__x0000_?s_x0000__x0004__x0000__x0000__x0000__x0000__x0000__x0000_?s_x0000_"/>
      <sheetName val="ch DG_x0000__x0000_??_x0000__x0004__x0000__x0000__x0000__x0000__x0000__x0000_??_x0000__x0000__x0000__x0000__x0000__x0000__x0000__x0000_??_x0000__x0000_"/>
      <sheetName val="tra-vat-lieu"/>
      <sheetName val="d?"/>
      <sheetName val="Hướng dẫn"/>
      <sheetName val="Ví dụ hàm Vlookup"/>
      <sheetName val="Page 3"/>
      <sheetName val=""/>
      <sheetName val="_x0000_@_x0000_@_x0000_@_x0000_@_x0000_@_x0000_@_x0000_@_x0000_@_x0000_@_x0000_@_x0000_@_x0000_@_x0000_@_x0000_@_x0000_@_x0000_"/>
      <sheetName val="phan tich DG_x0000__x0000_??_x0000__x0004__x0000__x0000__x0000__x0000__x0000__x0000_??_x0000__x0000__x0000__x0000__x0000_"/>
      <sheetName val="dongia_x0000_ ?s_x0000__x0004__x0000_?s_x0000_"/>
      <sheetName val="NEW_PANEL"/>
      <sheetName val="dongia_x0000__x0009_㢠ś_x0004__x0000_㋄ś"/>
      <sheetName val="dongia_x0000__x0009_?s_x0000__x0004__x0000_?s_x0000_"/>
      <sheetName val="dongia_x0000__x0009_?s_x0004__x0000_?s"/>
      <sheetName val="_x0000__x0000__x0000__x0000__x0000__x0000__x0000__x0000__x0000__x0009__x0000_??_x0000__x0004__x0000__x0000__x0000__x0000__x0000__x0000_??_x0000__x0000__x0000__x0000__x0000__x0000__x0000__x0000_"/>
      <sheetName val="dongia_x0000_ ??_x0000__x0004__x0000_??_x0000_"/>
      <sheetName val="dongia??????????_x0009_?㢠ś?_x0004_??????㋄ś?"/>
      <sheetName val="dongia?_x0009_㢠ś?_x0004_?㋄ś?"/>
      <sheetName val="dongia?_x0009_㢠ś_x0004_?㋄ś"/>
      <sheetName val="phan tich DG??㠨Ȣ?_x0004_??????杀Ȣ?????"/>
      <sheetName val="?????????_x0009_??s?_x0004_???????s????????"/>
      <sheetName val="dongia??????????_x0009_??s?_x0004_???????s?"/>
      <sheetName val="dongia?_x0009_?s?_x0004_??s?"/>
      <sheetName val="dongia?_x0009_?s_x0004_??s"/>
      <sheetName val="ch DG?????_x0004_????????????????????"/>
      <sheetName val="dongia? 㢠ś?_x0004_?㋄ś?"/>
      <sheetName val="phan tich DG?????_x0004_?????????????"/>
      <sheetName val="dongia? ?s?_x0004_??s?"/>
      <sheetName val="_x0009_?s?_x0004_??s?"/>
      <sheetName val="ch DG????_x0004_???????"/>
      <sheetName val="phan tich DG????_x0004_????"/>
      <sheetName val="@_x0000_@_x0000_@_x0000_@_x0000_@_x0000_@_x0000_@_x0000_@_x0000_@_x0000_@_x0000_@_x0000_@_x0000_@_x0000_@_x0000_@_x0000_@"/>
      <sheetName val="?@?@?@?@?@?@?@?@?@?@?@?@?@?@?@?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Cham cong 07-&gt;12"/>
      <sheetName val="Cham cong TH 1-&gt;6"/>
      <sheetName val="T Hop luong"/>
      <sheetName val="Input"/>
      <sheetName val=" ?s_x0000__x0004__x0000_?s_x0000_"/>
      <sheetName val=" ??_x0000__x0004__x0000_??_x0000_"/>
      <sheetName val="dongia?????????? ?㢠ś?_x0004_??????㋄ś?"/>
      <sheetName val="dongia? 㢠ś_x0004_?㋄ś"/>
      <sheetName val="????????? ??s?_x0004_???????s????????"/>
      <sheetName val="dongia?????????? ??s?_x0004_???????s?"/>
      <sheetName val="dongia? ?s_x0004_??s"/>
      <sheetName val=" ?s?_x0004_??s?"/>
      <sheetName val="_x0000__x0000__x0000__x0000__x0000__x0000__x0000__x0000__x0000_ _x0000_?s_x0000__x0004__x0000__x0000__x0000__x0000__x0000__x0000_?s_x0000__x0000__x0000__x0000__x0000__x0000__x0000__x0000_"/>
      <sheetName val="_x0000__x0000__x0000__x0000__x0000__x0000__x0000__x0000__x0000_ _x0000_??_x0000__x0004__x0000__x0000__x0000__x0000__x0000__x0000_??_x0000__x0000__x0000__x0000__x0000__x0000__x0000__x0000_"/>
      <sheetName val="dongia_x0000__x0000__x0000__x0000__x0000__x0000__x0000__x0000__x0000__x0000_ _x0000_㢠ś_x0000__x0004__x0000__x0000__x0000__x0000__x0000__x0000_㋄ś_x0000_"/>
      <sheetName val="dongia_x0000__x0000__x0000__x0000__x0000__x0000__x0000__x0000__x0000__x0000_ _x0000_?s_x0000__x0004__x0000__x0000__x0000__x0000__x0000__x0000_?s_x0000_"/>
      <sheetName val="dongia_x0000_ 㢠ś_x0004__x0000_㋄ś"/>
      <sheetName val="dongia_x0000_ ?s_x0004__x0000_?s"/>
      <sheetName val="ch DG"/>
      <sheetName val="d_"/>
      <sheetName val="dongia___________x0009__㢠ś__x0004_______㋄ś_"/>
      <sheetName val="dongia__x0009_㢠ś__x0004__㋄ś_"/>
      <sheetName val="dongia__x0009_㢠ś_x0004__㋄ś"/>
      <sheetName val="phan tich DG__㠨Ȣ__x0004_______杀Ȣ_____"/>
      <sheetName val="__________x0009___s__x0004________s________"/>
      <sheetName val="dongia___________x0009___s__x0004________s_"/>
      <sheetName val="dongia__x0009__s__x0004___s_"/>
      <sheetName val="dongia__x0009__s_x0004___s"/>
      <sheetName val="ch DG______x0004_____________________"/>
      <sheetName val="dongia_ 㢠ś__x0004__㋄ś_"/>
      <sheetName val="phan tich DG______x0004______________"/>
      <sheetName val="dongia_ _s__x0004___s_"/>
      <sheetName val="_x0009__s__x0004___s_"/>
      <sheetName val="ch DG_____x0004________"/>
      <sheetName val="phan tich DG_____x0004_____"/>
      <sheetName val="@"/>
      <sheetName val="_@_@_@_@_@_@_@_@_@_@_@_@_@_@_@_"/>
      <sheetName val="dongia__________ _㢠ś__x0004_______㋄ś_"/>
      <sheetName val="dongia_ 㢠ś_x0004__㋄ś"/>
      <sheetName val="_________ __s__x0004________s________"/>
      <sheetName val="dongia__________ __s__x0004________s_"/>
      <sheetName val="dongia_ _s_x0004___s"/>
      <sheetName val=" _s__x0004___s_"/>
      <sheetName val=" _s"/>
      <sheetName val=" __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_x0009_?s"/>
      <sheetName val="tuong"/>
      <sheetName val="Hu?ng d?n"/>
      <sheetName val="Ví d? hàm Vlookup"/>
      <sheetName val="[DT-TN.xlsMCT"/>
      <sheetName val="Sheet9"/>
      <sheetName val="dongia_x0000__x0000__x0000__x0000__x0000__x0000__x0002__x0000__x0000__x0000__x0009__x0000_?s_x0000__x0004__x0000__x0000__x0000__x0000__x0000__x0000_?s_x0000_"/>
      <sheetName val="phaɮ tich DG??㠨Ȣ?_x0004_??????杀Ȣ?????"/>
      <sheetName val="dongia??????_x0002_???_x0009_??s?_x0004_???????s?"/>
      <sheetName val="pha? tich DG?????_x0004_?????????????"/>
      <sheetName val="dongia?_x0002_?_x0009_?s?_x0004_??s?"/>
      <sheetName val="ch DG???_x0004_???????"/>
      <sheetName val="donööö"/>
      <sheetName val="@?@?@?@?@?@?@?@?@?@?@?@?@?@?@?@"/>
      <sheetName val="_x0009__s"/>
      <sheetName val="Hu_ng d_n"/>
      <sheetName val="Ví d_ hàm Vlookup"/>
      <sheetName val="phaɮ tich DG__㠨Ȣ__x0004_______杀Ȣ_____"/>
      <sheetName val="dongia_______x0002_____x0009___s__x0004________s_"/>
      <sheetName val="dongia__x0002___x0009__s__x0004___s_"/>
      <sheetName val="pha_ tich DG______x0004______________"/>
      <sheetName val="ch DG__"/>
      <sheetName val="ch DG____x0004________"/>
      <sheetName val="G_x0016_L"/>
      <sheetName val="dongia_x0000_̃̃̃̃̃̃̃̃̃̃̃̃̃̃̃̃̃̃̃̃̃̃̃̃"/>
      <sheetName val="tong ho`"/>
      <sheetName val="ctTBA"/>
      <sheetName val="Book 1 Summary"/>
      <sheetName val="XXXPXXX0"/>
      <sheetName val="[DT-TN.xls_Cham cong TH 1-&gt;6"/>
      <sheetName val="@_@_@_@_@_@_@_@_@_@_@_@_@_@_@_@"/>
      <sheetName val="@?@?@?@?@?@?@?@?@?@?@?@?@?@?@?"/>
      <sheetName val="dongia?̃̃̃̃̃̃̃̃̃̃̃̃̃̃̃̃̃̃̃̃̃̃̃̃"/>
      <sheetName val="dongia___________x0009__?s__x0004_______?s_"/>
      <sheetName val="dongia__x0009_?s__x0004__?s_"/>
      <sheetName val="dongia__x0009_?s_x0004__?s"/>
      <sheetName val="phan tich DG__??__x0004_______??_____"/>
      <sheetName val="dongia_ ?s__x0004__?s_"/>
      <sheetName val="dongia_ ?s_x0004__?s"/>
      <sheetName val="~~~~~~~~~~~~~~~~~~~~~~~~~~~~~~~"/>
      <sheetName val="_DT-TN.xls_Cham cong TH 1-&gt;6"/>
      <sheetName val="@_@_@_@_@_@_@_@_@_@_@_@_@_@_@_"/>
      <sheetName val="tong_hop"/>
      <sheetName val="phan_tich_DG"/>
      <sheetName val="gia_vat_lieu"/>
      <sheetName val="gia_xe_may"/>
      <sheetName val="gia_nhan_cong"/>
      <sheetName val="TC_"/>
      <sheetName val="TC__(2)"/>
      <sheetName val="PL_KS"/>
      <sheetName val="thi_sat"/>
      <sheetName val="den_bu"/>
      <sheetName val="Du_toan_(2)"/>
      <sheetName val="Du_toan"/>
      <sheetName val="Phan_tich_vat_tu"/>
      <sheetName val="Tong_hop_vat_tu"/>
      <sheetName val="Gia_tri_vat_tu"/>
      <sheetName val="Chenh_lech_vat_tu"/>
      <sheetName val="Du_thau"/>
      <sheetName val="Don_gia_chi_tiet"/>
      <sheetName val="Tu_van_Thiet_ke"/>
      <sheetName val="Tien_do_thi_cong"/>
      <sheetName val="Bia_du_toan"/>
      <sheetName val="Tro_giup"/>
      <sheetName val="dongia_㢠ś㋄ś"/>
      <sheetName val="phan_tich_DG㠨Ȣ杀Ȣ咄Ȣ"/>
      <sheetName val="GT_TT_(2)"/>
      <sheetName val="KLTC_giai_doan"/>
      <sheetName val="KL_(2)"/>
      <sheetName val="KLtt_lan3"/>
      <sheetName val="GTT2_lan3_tt"/>
      <sheetName val="GTT2_lan_4_dc_"/>
      <sheetName val="chenh_lech_gia"/>
      <sheetName val="KL_bao_con_lai"/>
      <sheetName val="GTT2_lan_4_tt"/>
      <sheetName val="Tai_khoan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K_NO_111"/>
      <sheetName val="TK_NO_112"/>
      <sheetName val="TK_1418"/>
      <sheetName val="TK_331"/>
      <sheetName val="TK_1412"/>
      <sheetName val="BCAO_SDCT"/>
      <sheetName val="TK_142"/>
      <sheetName val="TK_242"/>
      <sheetName val="TK_CO_112"/>
      <sheetName val="TK_153"/>
      <sheetName val="CT_154"/>
      <sheetName val="TK_CO_111"/>
      <sheetName val="?????????_x0009_????_x0004_????????????????"/>
      <sheetName val="dongia 㢠ś㋄ś"/>
      <sheetName val="KLt lan3"/>
      <sheetName val="GIAVNX"/>
      <sheetName val="RE"/>
      <sheetName val=" ?s"/>
      <sheetName val="dongia_x0000__x0002__x0000_ ?s_x0000__x0004__x0000_?s_x0000_"/>
      <sheetName val="dongia??????_x0002_??? ??s?_x0004_???????s?"/>
      <sheetName val="dongia?_x0002_? ?s?_x0004_??s?"/>
      <sheetName val="dongia_______x0002____ __s__x0004________s_"/>
      <sheetName val="dongia__x0002__ _s__x0004___s_"/>
      <sheetName val="dongia? ???_x0004_????"/>
      <sheetName val="Ke toan thuk hien cong trinh"/>
      <sheetName val="????????? ????_x0004_????????????????"/>
      <sheetName val=" ???_x0004_????"/>
      <sheetName val="Tai_x0000_khoan"/>
      <sheetName val="Page_3"/>
      <sheetName val=" ?s?s"/>
      <sheetName val="dongia ?s?s"/>
      <sheetName val="#REF!"/>
      <sheetName val="BCTC"/>
      <sheetName val="_DT-TN.xlsMCT"/>
      <sheetName val="Hý?ng d?n"/>
      <sheetName val="dongia??????????_x0009_????_x0004_?????????"/>
      <sheetName val="dongia?_x0009_???_x0004_????"/>
      <sheetName val="dongia_x0000__x0009_??_x0000__x0004__x0000_??_x0000_"/>
      <sheetName val="dongia?_x0009_??_x0004_???"/>
      <sheetName val="dongia ????"/>
      <sheetName val="dongia_????"/>
      <sheetName val="phan_tich_DG??????"/>
      <sheetName val="Hý_ng d_n"/>
      <sheetName val="__________x0009______x0004_________________"/>
      <sheetName val="dongia___________x0009______x0004__________"/>
      <sheetName val="dongia__x0009_____x0004_____"/>
      <sheetName val="Loading"/>
      <sheetName val="Check C"/>
      <sheetName val="Tra_bang"/>
      <sheetName val="HESO"/>
      <sheetName val="Gia"/>
      <sheetName val="dtct cau"/>
      <sheetName val="pha? tich DG__??__x0004_______??_____"/>
      <sheetName val="phan tich DG?㠨Ȣ?_x0004_?杀Ȣ?咄Ȣ?"/>
      <sheetName val="phan tich DG?㠨Ȣ?_x0004_?杀Ȣ?"/>
      <sheetName val="dongia 㢠ś?_x0004_?㋄ś?"/>
      <sheetName val="phan tich DG_㠨Ȣ__x0004__杀Ȣ_咄Ȣ_"/>
      <sheetName val="phan tich DG_㠨Ȣ__x0004__杀Ȣ_"/>
      <sheetName val="dongia 㢠ś__x0004__㋄ś_"/>
      <sheetName val="dongia_̃̃̃̃̃̃̃̃̃̃̃̃̃̃̃̃̃̃̃̃̃̃̃̃"/>
      <sheetName val="DT-XL"/>
      <sheetName val="Gia "/>
      <sheetName val="٬ongia_x0000__x0000__x0000__x0000__x0000__x0000__x0000__x0000__x0000__x0000__x0009__x0000_㢠ś_x0000__x0004__x0000__x0000__x0000__x0000__x0000__x0000_㋄ś_x0000_"/>
      <sheetName val="Tai?khoan"/>
      <sheetName val="Chenh lech vct tu"/>
      <sheetName val="XF33"/>
      <sheetName val="Nhat ky - socai thang 1"/>
      <sheetName val="CP)TV-CAU"/>
      <sheetName val="TH-Dien"/>
      <sheetName val="PEDESB"/>
      <sheetName val="DT-TN"/>
      <sheetName val="dongia_x0000_ 㢠ś_x0000__x0004__x0000_㏄ś_x0000_"/>
      <sheetName val="IBASE"/>
      <sheetName val="DI-ESTI"/>
      <sheetName val="Thuc thanh"/>
      <sheetName val="Du th!u"/>
      <sheetName val="phan_tich_DG㠨Ȣ杀Ȣ"/>
      <sheetName val="Tai"/>
      <sheetName val="dg-VTu"/>
      <sheetName val="dongia__x0009____x0004____"/>
      <sheetName val="dongia_ ____x0004_____"/>
      <sheetName val="DG "/>
      <sheetName val="_________ _____x0004_________________"/>
      <sheetName val=" ____x0004_____"/>
      <sheetName val="KKKKKKKK"/>
      <sheetName val="BOQ-1"/>
      <sheetName val="dongia_㢠ś㋄ś1"/>
      <sheetName val="_?s?s"/>
      <sheetName val="dongia_?s?s1"/>
      <sheetName val="ch_DG??????"/>
      <sheetName val="Hướng_dẫn"/>
      <sheetName val="gia 6at lieu"/>
      <sheetName val="TC  (2("/>
      <sheetName val="dongia__________ _?s__x0004_______?s_"/>
      <sheetName val="dongia?????????? ????_x0004_?????????"/>
      <sheetName val="dongia? ??_x0004_???"/>
      <sheetName val="dongia__________ _____x0004__________"/>
      <sheetName val="dongia_ ___x0004____"/>
      <sheetName val="٬ongia_x0000__x0000__x0000__x0000__x0000__x0000__x0000__x0000__x0000__x0000_ _x0000_㢠ś_x0000__x0004__x0000__x0000__x0000__x0000__x0000__x0000_㋄ś_x0000_"/>
      <sheetName val=" _s_s"/>
      <sheetName val="dongia _s_s"/>
      <sheetName val="_x0009_???_x0004_????"/>
      <sheetName val="TK NO 1q1"/>
      <sheetName val="000000 0"/>
      <sheetName val="CLVP_TINH"/>
      <sheetName val="dongia_?s?s"/>
      <sheetName val="聰han tich DG_x0000__x0000_㠨Ȣ_x0000__x0004__x0000__x0000__x0000__x0000__x0000__x0000_杀Ȣ_x0000__x0000__x0000__x0000__x0000_"/>
      <sheetName val="Hướng d麫n"/>
      <sheetName val="Ví dụ hàm Vloïkup"/>
      <sheetName val="dongia_x0000_ ?s_x0002__x0004__x0000_?s_x0000_"/>
      <sheetName val="BCQT`"/>
      <sheetName val="dongia?????????_x0009_?㢠ś?_x0004_??????㋄ś?"/>
      <sheetName val="breakdown"/>
      <sheetName val="phan tich DG?㠨Ȣ헾⽇_x0005__x0000__x0000__x0000__x0000_"/>
      <sheetName val="XL4Dest5"/>
      <sheetName val="TH_x0000_GCT"/>
      <sheetName val="Tong h_x000b_p vat tu"/>
      <sheetName val="_x0009___"/>
      <sheetName val="٬ongia"/>
    </sheetNames>
    <sheetDataSet>
      <sheetData sheetId="0" refreshError="1"/>
      <sheetData sheetId="1" refreshError="1">
        <row r="6">
          <cell r="A6">
            <v>2</v>
          </cell>
          <cell r="B6" t="str">
            <v>VËt liÖu</v>
          </cell>
          <cell r="C6" t="str">
            <v>c¸i</v>
          </cell>
          <cell r="D6">
            <v>15000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D10">
            <v>104762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D28">
            <v>1900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D29">
            <v>109524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  <cell r="F34">
            <v>12557733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  <cell r="F69">
            <v>61760966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D71">
            <v>150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A80">
            <v>76</v>
          </cell>
          <cell r="B80" t="str">
            <v>M¸y thi c«ng</v>
          </cell>
          <cell r="C80" t="str">
            <v>c¸i</v>
          </cell>
          <cell r="D80">
            <v>50000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C98" t="str">
            <v>m2</v>
          </cell>
          <cell r="D98">
            <v>3800</v>
          </cell>
          <cell r="E98">
            <v>0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  <cell r="C99" t="str">
            <v>bÇu</v>
          </cell>
          <cell r="D99">
            <v>2000</v>
          </cell>
          <cell r="E99">
            <v>0</v>
          </cell>
          <cell r="F99">
            <v>0</v>
          </cell>
        </row>
        <row r="100">
          <cell r="A100" t="str">
            <v>.</v>
          </cell>
          <cell r="B100" t="str">
            <v>M¸y thi c«ng kh¸c</v>
          </cell>
          <cell r="C100" t="str">
            <v>bé</v>
          </cell>
          <cell r="D100">
            <v>170000</v>
          </cell>
          <cell r="E100">
            <v>0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  <cell r="C104" t="str">
            <v>kg</v>
          </cell>
          <cell r="D104">
            <v>381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  <cell r="C109" t="str">
            <v>kg</v>
          </cell>
          <cell r="D109">
            <v>12727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  <cell r="C114" t="str">
            <v>c¸i</v>
          </cell>
          <cell r="D114">
            <v>2300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  <cell r="C119" t="str">
            <v>c¸i</v>
          </cell>
          <cell r="D119">
            <v>2200000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  <cell r="C124" t="str">
            <v>c¸i</v>
          </cell>
          <cell r="D124">
            <v>1400</v>
          </cell>
        </row>
        <row r="125">
          <cell r="A125" t="str">
            <v>b</v>
          </cell>
          <cell r="B125" t="str">
            <v>§óc tÊm ®an mèi nèi</v>
          </cell>
          <cell r="C125" t="str">
            <v>bé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  <cell r="C129" t="str">
            <v>c¸i</v>
          </cell>
          <cell r="D129">
            <v>1500</v>
          </cell>
        </row>
        <row r="130">
          <cell r="A130" t="str">
            <v>b</v>
          </cell>
          <cell r="B130" t="str">
            <v>§óc tÊm ®an mèi nèi</v>
          </cell>
          <cell r="C130" t="str">
            <v>c¸i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 refreshError="1"/>
      <sheetData sheetId="283"/>
      <sheetData sheetId="284"/>
      <sheetData sheetId="285" refreshError="1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/>
      <sheetData sheetId="377" refreshError="1"/>
      <sheetData sheetId="378"/>
      <sheetData sheetId="379"/>
      <sheetData sheetId="380" refreshError="1"/>
      <sheetData sheetId="381"/>
      <sheetData sheetId="382"/>
      <sheetData sheetId="383" refreshError="1"/>
      <sheetData sheetId="384" refreshError="1"/>
      <sheetData sheetId="385"/>
      <sheetData sheetId="386"/>
      <sheetData sheetId="387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/>
      <sheetData sheetId="427"/>
      <sheetData sheetId="428" refreshError="1"/>
      <sheetData sheetId="429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/>
      <sheetData sheetId="466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/>
      <sheetData sheetId="473" refreshError="1"/>
      <sheetData sheetId="474" refreshError="1"/>
      <sheetData sheetId="475"/>
      <sheetData sheetId="476" refreshError="1"/>
      <sheetData sheetId="477"/>
      <sheetData sheetId="478" refreshError="1"/>
      <sheetData sheetId="479" refreshError="1"/>
      <sheetData sheetId="48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XL4Poppy"/>
      <sheetName val="GV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km248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00000000"/>
      <sheetName val="TBA"/>
      <sheetName val="Netbook"/>
      <sheetName val="DZ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Congty"/>
      <sheetName val="VPPN"/>
      <sheetName val="XN74"/>
      <sheetName val="XN54"/>
      <sheetName val="XN33"/>
      <sheetName val="NK96"/>
      <sheetName val="XL4Test5"/>
      <sheetName val="Chart3"/>
      <sheetName val="Chart2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XXXXXX_xda24_X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TH"/>
      <sheetName val="Sheet10"/>
      <sheetName val="Sheet7"/>
      <sheetName val="GIA 뭼UOC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Tonghop"/>
      <sheetName val="Thau"/>
      <sheetName val="CT-BT"/>
      <sheetName val="Xa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 du toan "/>
      <sheetName val="Du toan "/>
      <sheetName val="C.Tinh"/>
      <sheetName val="TK_cap"/>
      <sheetName val="CamPha"/>
      <sheetName val="MongCai"/>
      <sheetName val="30000000"/>
      <sheetName val="40000000"/>
      <sheetName val="50000000"/>
      <sheetName val="60000000"/>
      <sheetName val="70000000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[IBASE2.XLSѝTNHNoi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Nhap lieu"/>
      <sheetName val="PGT"/>
      <sheetName val="Tien dien"/>
      <sheetName val="Thue GTGT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HHVt "/>
      <sheetName val="CT 03"/>
      <sheetName val="TH 03"/>
      <sheetName val=" KQTH quy hoach 135"/>
      <sheetName val="Bao cao KQTH quy hoach 135"/>
      <sheetName val="BangTH"/>
      <sheetName val="Xaylap "/>
      <sheetName val="Nhan cong"/>
      <sheetName val="Thietbi"/>
      <sheetName val="Diengiai"/>
      <sheetName val="Vanchuyen"/>
      <sheetName val="CV di trong  dong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HD1"/>
      <sheetName val="HD4"/>
      <sheetName val="HD3"/>
      <sheetName val="HD5"/>
      <sheetName val="HD7"/>
      <sheetName val="HD6"/>
      <sheetName val="HD2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Co~g hop 1,5x1,5"/>
      <sheetName val="TH_BQ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BaTrieu-L.con"/>
      <sheetName val="EDT - Ro"/>
      <sheetName val="T8-9)"/>
      <sheetName val="km22+267.96-km22+283.96"/>
      <sheetName val="km22+304.31-km22+344.31"/>
      <sheetName val="km22+460.92-km22+614.57"/>
      <sheetName val="km22+671.78-km22+713.32"/>
      <sheetName val="Dinh_ha nha"/>
      <sheetName val="Km282-Km_x0003__x0000_3"/>
      <sheetName val="[IBASE2.XLS}BHXH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.tuanM"/>
      <sheetName val=""/>
      <sheetName val="T.K H.T.T5"/>
      <sheetName val="T.K T7"/>
      <sheetName val="TK T6"/>
      <sheetName val="T.K T5"/>
      <sheetName val="Bang thong ke hang ton"/>
      <sheetName val="thong ke "/>
      <sheetName val="T.KT04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DTCT"/>
      <sheetName val="PTVT"/>
      <sheetName val="Nhap_lieu"/>
      <sheetName val="Khoiluong"/>
      <sheetName val="Vattu"/>
      <sheetName val="Trungchuyen"/>
      <sheetName val="Bu"/>
      <sheetName val="Chitiet"/>
      <sheetName val="BT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H18" t="e">
            <v>#REF!</v>
          </cell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  <cell r="AV18" t="e">
            <v>#REF!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  <cell r="AV24" t="e">
            <v>#REF!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  <cell r="AV28" t="e">
            <v>#REF!</v>
          </cell>
        </row>
        <row r="29">
          <cell r="AH29" t="e">
            <v>#REF!</v>
          </cell>
          <cell r="AI29" t="str">
            <v xml:space="preserve">EPOXY RESIN </v>
          </cell>
          <cell r="AJ29" t="e">
            <v>#REF!</v>
          </cell>
          <cell r="AK29" t="e">
            <v>#REF!</v>
          </cell>
          <cell r="AL29" t="e">
            <v>#REF!</v>
          </cell>
          <cell r="AM29" t="e">
            <v>#REF!</v>
          </cell>
          <cell r="AN29" t="e">
            <v>#REF!</v>
          </cell>
          <cell r="AO29" t="e">
            <v>#REF!</v>
          </cell>
          <cell r="AP29" t="e">
            <v>#REF!</v>
          </cell>
          <cell r="AQ29" t="e">
            <v>#REF!</v>
          </cell>
          <cell r="AR29" t="e">
            <v>#REF!</v>
          </cell>
          <cell r="AS29" t="e">
            <v>#REF!</v>
          </cell>
          <cell r="AT29" t="e">
            <v>#REF!</v>
          </cell>
          <cell r="AU29" t="e">
            <v>#REF!</v>
          </cell>
          <cell r="AV29" t="e">
            <v>#REF!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  <cell r="AV30" t="e">
            <v>#REF!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  <cell r="AV39" t="e">
            <v>#REF!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  <cell r="AV40" t="e">
            <v>#REF!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  <cell r="AV41" t="e">
            <v>#REF!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  <cell r="AV42" t="e">
            <v>#REF!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  <cell r="AU43" t="e">
            <v>#REF!</v>
          </cell>
          <cell r="AV43" t="e">
            <v>#REF!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  <cell r="AU45" t="e">
            <v>#REF!</v>
          </cell>
          <cell r="AV45" t="e">
            <v>#REF!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  <cell r="AV46" t="e">
            <v>#REF!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  <cell r="AV47" t="e">
            <v>#REF!</v>
          </cell>
        </row>
        <row r="48">
          <cell r="AH48" t="e">
            <v>#REF!</v>
          </cell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  <cell r="AU48" t="e">
            <v>#REF!</v>
          </cell>
          <cell r="AV48" t="e">
            <v>#REF!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  <cell r="AV49" t="e">
            <v>#REF!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  <cell r="AV50" t="e">
            <v>#REF!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  <cell r="AV53" t="e">
            <v>#REF!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  <cell r="AV54" t="e">
            <v>#REF!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  <cell r="AV55" t="e">
            <v>#REF!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8">
          <cell r="AH58" t="str">
            <v>EPCP</v>
          </cell>
          <cell r="AI58" t="str">
            <v>EPOXY-PHENOLIC CURED PRIMER .</v>
          </cell>
          <cell r="AJ58" t="str">
            <v>4691(Ar-910)</v>
          </cell>
          <cell r="AK58" t="str">
            <v>1060</v>
          </cell>
          <cell r="AL58" t="str">
            <v>76</v>
          </cell>
          <cell r="AM58">
            <v>1</v>
          </cell>
          <cell r="AN58">
            <v>17.3</v>
          </cell>
          <cell r="AO58">
            <v>19.2</v>
          </cell>
          <cell r="AP58">
            <v>30.9</v>
          </cell>
          <cell r="AQ58">
            <v>43.35</v>
          </cell>
          <cell r="AR58">
            <v>31.25</v>
          </cell>
          <cell r="AS58">
            <v>25.89</v>
          </cell>
          <cell r="AT58">
            <v>750</v>
          </cell>
          <cell r="AU58">
            <v>600</v>
          </cell>
          <cell r="AV58">
            <v>800</v>
          </cell>
        </row>
        <row r="59">
          <cell r="AH59" t="e">
            <v>#REF!</v>
          </cell>
          <cell r="AI59" t="str">
            <v xml:space="preserve">CHLORINATED RUBBER RESIN </v>
          </cell>
          <cell r="AJ59" t="e">
            <v>#REF!</v>
          </cell>
          <cell r="AK59" t="e">
            <v>#REF!</v>
          </cell>
          <cell r="AL59" t="e">
            <v>#REF!</v>
          </cell>
          <cell r="AM59" t="e">
            <v>#REF!</v>
          </cell>
          <cell r="AN59" t="e">
            <v>#REF!</v>
          </cell>
          <cell r="AO59" t="e">
            <v>#REF!</v>
          </cell>
          <cell r="AP59" t="e">
            <v>#REF!</v>
          </cell>
          <cell r="AQ59" t="e">
            <v>#REF!</v>
          </cell>
          <cell r="AR59" t="e">
            <v>#REF!</v>
          </cell>
          <cell r="AS59" t="e">
            <v>#REF!</v>
          </cell>
          <cell r="AT59" t="e">
            <v>#REF!</v>
          </cell>
          <cell r="AU59" t="e">
            <v>#REF!</v>
          </cell>
          <cell r="AV59" t="e">
            <v>#REF!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456</v>
          </cell>
          <cell r="AL66" t="str">
            <v>500</v>
          </cell>
          <cell r="AM66">
            <v>1</v>
          </cell>
          <cell r="AN66">
            <v>17.2</v>
          </cell>
          <cell r="AO66">
            <v>17.199996948242188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69">
          <cell r="AH69" t="str">
            <v>VZCP</v>
          </cell>
          <cell r="AI69" t="str">
            <v>CHLORINATED RUBBER BASE M.I.O.COATING</v>
          </cell>
          <cell r="AJ69" t="str">
            <v>4693(Ar-930)</v>
          </cell>
          <cell r="AK69" t="str">
            <v>1452(RF-68)</v>
          </cell>
          <cell r="AL69" t="str">
            <v>600</v>
          </cell>
          <cell r="AM69">
            <v>1</v>
          </cell>
          <cell r="AN69">
            <v>16.399999999999999</v>
          </cell>
          <cell r="AO69">
            <v>13.2</v>
          </cell>
          <cell r="AP69">
            <v>14.8</v>
          </cell>
          <cell r="AQ69">
            <v>37.799999999999997</v>
          </cell>
          <cell r="AR69">
            <v>37.880000000000003</v>
          </cell>
          <cell r="AS69">
            <v>33.72</v>
          </cell>
          <cell r="AT69">
            <v>620</v>
          </cell>
          <cell r="AU69">
            <v>500</v>
          </cell>
          <cell r="AV69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499</v>
          </cell>
          <cell r="AM70">
            <v>499</v>
          </cell>
          <cell r="AN70">
            <v>499</v>
          </cell>
          <cell r="AO70">
            <v>499</v>
          </cell>
          <cell r="AP70">
            <v>499</v>
          </cell>
          <cell r="AQ70">
            <v>499</v>
          </cell>
          <cell r="AR70">
            <v>499</v>
          </cell>
          <cell r="AS70">
            <v>499</v>
          </cell>
          <cell r="AT70">
            <v>499</v>
          </cell>
          <cell r="AU70">
            <v>499</v>
          </cell>
          <cell r="AV70">
            <v>406</v>
          </cell>
        </row>
        <row r="71">
          <cell r="AH71" t="e">
            <v>#REF!</v>
          </cell>
          <cell r="AI71" t="str">
            <v xml:space="preserve">SILICONE RESIN </v>
          </cell>
          <cell r="AJ71" t="str">
            <v>4340(U-400)</v>
          </cell>
          <cell r="AK71" t="str">
            <v>SP34(VA-51)</v>
          </cell>
          <cell r="AL71">
            <v>406</v>
          </cell>
          <cell r="AM71">
            <v>406</v>
          </cell>
          <cell r="AN71">
            <v>406</v>
          </cell>
          <cell r="AO71">
            <v>406</v>
          </cell>
          <cell r="AP71">
            <v>406</v>
          </cell>
          <cell r="AQ71">
            <v>406</v>
          </cell>
          <cell r="AR71">
            <v>406</v>
          </cell>
          <cell r="AS71">
            <v>406</v>
          </cell>
          <cell r="AT71">
            <v>440</v>
          </cell>
          <cell r="AU71" t="e">
            <v>#REF!</v>
          </cell>
          <cell r="AV71" t="e">
            <v>#REF!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  <cell r="AV72" t="e">
            <v>#REF!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  <cell r="AV74" t="e">
            <v>#REF!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  <cell r="AV76" t="e">
            <v>#REF!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  <cell r="AV78" t="e">
            <v>#REF!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  <cell r="AV80" t="e">
            <v>#REF!</v>
          </cell>
        </row>
        <row r="81">
          <cell r="AH81" t="e">
            <v>#REF!</v>
          </cell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H82" t="e">
            <v>#REF!</v>
          </cell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  <cell r="AV82" t="e">
            <v>#REF!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  <cell r="AV84" t="e">
            <v>#REF!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  <cell r="AV86" t="e">
            <v>#REF!</v>
          </cell>
        </row>
        <row r="87">
          <cell r="AH87" t="e">
            <v>#REF!</v>
          </cell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  <cell r="AV87" t="e">
            <v>#REF!</v>
          </cell>
        </row>
        <row r="88">
          <cell r="AH88" t="e">
            <v>#REF!</v>
          </cell>
          <cell r="AI88" t="e">
            <v>#REF!</v>
          </cell>
          <cell r="AJ88" t="e">
            <v>#REF!</v>
          </cell>
          <cell r="AK88" t="e">
            <v>#REF!</v>
          </cell>
          <cell r="AL88" t="e">
            <v>#REF!</v>
          </cell>
          <cell r="AM88" t="e">
            <v>#REF!</v>
          </cell>
          <cell r="AN88" t="e">
            <v>#REF!</v>
          </cell>
          <cell r="AO88" t="e">
            <v>#REF!</v>
          </cell>
          <cell r="AP88" t="e">
            <v>#REF!</v>
          </cell>
          <cell r="AQ88" t="e">
            <v>#REF!</v>
          </cell>
          <cell r="AR88" t="e">
            <v>#REF!</v>
          </cell>
          <cell r="AS88" t="e">
            <v>#REF!</v>
          </cell>
          <cell r="AT88">
            <v>640</v>
          </cell>
          <cell r="AU88">
            <v>540</v>
          </cell>
          <cell r="AV88" t="e">
            <v>#REF!</v>
          </cell>
        </row>
        <row r="89">
          <cell r="AH89" t="e">
            <v>#REF!</v>
          </cell>
          <cell r="AI89" t="str">
            <v xml:space="preserve">POLYOL POLYISOCYANATE </v>
          </cell>
          <cell r="AJ89" t="e">
            <v>#REF!</v>
          </cell>
          <cell r="AK89" t="e">
            <v>#REF!</v>
          </cell>
          <cell r="AL89" t="e">
            <v>#REF!</v>
          </cell>
          <cell r="AM89" t="e">
            <v>#REF!</v>
          </cell>
          <cell r="AN89" t="e">
            <v>#REF!</v>
          </cell>
          <cell r="AO89" t="e">
            <v>#REF!</v>
          </cell>
          <cell r="AP89" t="e">
            <v>#REF!</v>
          </cell>
          <cell r="AQ89" t="e">
            <v>#REF!</v>
          </cell>
          <cell r="AR89" t="e">
            <v>#REF!</v>
          </cell>
          <cell r="AS89" t="e">
            <v>#REF!</v>
          </cell>
          <cell r="AT89" t="e">
            <v>#REF!</v>
          </cell>
          <cell r="AU89" t="e">
            <v>#REF!</v>
          </cell>
          <cell r="AV89" t="e">
            <v>#REF!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  <cell r="AV93" t="e">
            <v>#REF!</v>
          </cell>
        </row>
        <row r="94">
          <cell r="AH94" t="e">
            <v>#REF!</v>
          </cell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  <cell r="AV94" t="e">
            <v>#REF!</v>
          </cell>
        </row>
        <row r="95">
          <cell r="AH95" t="e">
            <v>#REF!</v>
          </cell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  <cell r="AU95" t="e">
            <v>#REF!</v>
          </cell>
          <cell r="AV95" t="e">
            <v>#REF!</v>
          </cell>
        </row>
        <row r="96">
          <cell r="AH96" t="e">
            <v>#REF!</v>
          </cell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  <cell r="AV96" t="e">
            <v>#REF!</v>
          </cell>
        </row>
        <row r="97">
          <cell r="AH97" t="e">
            <v>#REF!</v>
          </cell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  <cell r="AV97" t="e">
            <v>#REF!</v>
          </cell>
        </row>
        <row r="98">
          <cell r="AH98" t="e">
            <v>#REF!</v>
          </cell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  <cell r="AV98" t="e">
            <v>#REF!</v>
          </cell>
        </row>
        <row r="99">
          <cell r="AH99" t="e">
            <v>#REF!</v>
          </cell>
          <cell r="AI99" t="e">
            <v>#REF!</v>
          </cell>
          <cell r="AJ99" t="e">
            <v>#REF!</v>
          </cell>
          <cell r="AK99" t="e">
            <v>#REF!</v>
          </cell>
          <cell r="AL99" t="e">
            <v>#REF!</v>
          </cell>
          <cell r="AM99" t="e">
            <v>#REF!</v>
          </cell>
          <cell r="AN99" t="e">
            <v>#REF!</v>
          </cell>
          <cell r="AO99" t="e">
            <v>#REF!</v>
          </cell>
          <cell r="AP99" t="e">
            <v>#REF!</v>
          </cell>
          <cell r="AQ99" t="e">
            <v>#REF!</v>
          </cell>
          <cell r="AR99" t="e">
            <v>#REF!</v>
          </cell>
          <cell r="AS99" t="e">
            <v>#REF!</v>
          </cell>
          <cell r="AT99">
            <v>500</v>
          </cell>
          <cell r="AU99">
            <v>2000</v>
          </cell>
          <cell r="AV99" t="e">
            <v>#REF!</v>
          </cell>
        </row>
        <row r="100">
          <cell r="AH100" t="e">
            <v>#REF!</v>
          </cell>
          <cell r="AI100" t="str">
            <v>MASONRY &amp; ACRYLIC PAINT</v>
          </cell>
          <cell r="AJ100" t="e">
            <v>#REF!</v>
          </cell>
          <cell r="AK100" t="e">
            <v>#REF!</v>
          </cell>
          <cell r="AL100" t="e">
            <v>#REF!</v>
          </cell>
          <cell r="AM100" t="e">
            <v>#REF!</v>
          </cell>
          <cell r="AN100" t="e">
            <v>#REF!</v>
          </cell>
          <cell r="AO100" t="e">
            <v>#REF!</v>
          </cell>
          <cell r="AP100" t="e">
            <v>#REF!</v>
          </cell>
          <cell r="AQ100" t="e">
            <v>#REF!</v>
          </cell>
          <cell r="AR100" t="e">
            <v>#REF!</v>
          </cell>
          <cell r="AS100" t="e">
            <v>#REF!</v>
          </cell>
          <cell r="AT100" t="e">
            <v>#REF!</v>
          </cell>
          <cell r="AU100" t="e">
            <v>#REF!</v>
          </cell>
          <cell r="AV100" t="e">
            <v>#REF!</v>
          </cell>
        </row>
        <row r="101">
          <cell r="AH101" t="e">
            <v>#REF!</v>
          </cell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H102">
            <v>0</v>
          </cell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H103" t="e">
            <v>#REF!</v>
          </cell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  <cell r="AU103">
            <v>4.2915242876481667E-310</v>
          </cell>
          <cell r="AV103">
            <v>406.001220703125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H105" t="e">
            <v>#REF!</v>
          </cell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H106" t="e">
            <v>#REF!</v>
          </cell>
          <cell r="AI106" t="e">
            <v>#REF!</v>
          </cell>
          <cell r="AJ106" t="e">
            <v>#REF!</v>
          </cell>
          <cell r="AK106" t="e">
            <v>#REF!</v>
          </cell>
          <cell r="AL106" t="e">
            <v>#REF!</v>
          </cell>
          <cell r="AM106" t="e">
            <v>#REF!</v>
          </cell>
          <cell r="AN106" t="e">
            <v>#REF!</v>
          </cell>
          <cell r="AO106" t="e">
            <v>#REF!</v>
          </cell>
          <cell r="AP106" t="e">
            <v>#REF!</v>
          </cell>
          <cell r="AQ106" t="e">
            <v>#REF!</v>
          </cell>
          <cell r="AR106" t="e">
            <v>#REF!</v>
          </cell>
          <cell r="AS106" t="e">
            <v>#REF!</v>
          </cell>
          <cell r="AT106" t="e">
            <v>#REF!</v>
          </cell>
          <cell r="AU106" t="e">
            <v>#REF!</v>
          </cell>
          <cell r="AV106">
            <v>193</v>
          </cell>
        </row>
        <row r="107">
          <cell r="AH107" t="e">
            <v>#REF!</v>
          </cell>
          <cell r="AI107" t="str">
            <v>OTHER PAINT</v>
          </cell>
          <cell r="AJ107" t="e">
            <v>#REF!</v>
          </cell>
          <cell r="AK107" t="e">
            <v>#REF!</v>
          </cell>
          <cell r="AL107" t="e">
            <v>#REF!</v>
          </cell>
          <cell r="AM107" t="e">
            <v>#REF!</v>
          </cell>
          <cell r="AN107" t="e">
            <v>#REF!</v>
          </cell>
          <cell r="AO107" t="e">
            <v>#REF!</v>
          </cell>
          <cell r="AP107" t="e">
            <v>#REF!</v>
          </cell>
          <cell r="AQ107" t="e">
            <v>#REF!</v>
          </cell>
          <cell r="AR107" t="e">
            <v>#REF!</v>
          </cell>
          <cell r="AS107" t="e">
            <v>#REF!</v>
          </cell>
          <cell r="AT107" t="e">
            <v>#REF!</v>
          </cell>
          <cell r="AU107" t="e">
            <v>#REF!</v>
          </cell>
          <cell r="AV107" t="e">
            <v>#REF!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  <cell r="AV108" t="e">
            <v>#REF!</v>
          </cell>
        </row>
        <row r="109">
          <cell r="AH109" t="e">
            <v>#REF!</v>
          </cell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H110" t="e">
            <v>#REF!</v>
          </cell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/>
      <sheetData sheetId="336"/>
      <sheetData sheetId="337"/>
      <sheetData sheetId="338"/>
      <sheetData sheetId="339"/>
      <sheetData sheetId="340"/>
      <sheetData sheetId="341" refreshError="1"/>
      <sheetData sheetId="342" refreshError="1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 refreshError="1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/>
      <sheetData sheetId="704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/>
      <sheetData sheetId="719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/>
      <sheetData sheetId="765"/>
      <sheetData sheetId="766"/>
      <sheetData sheetId="767"/>
      <sheetData sheetId="768"/>
      <sheetData sheetId="76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 xml:space="preserve"> 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 xml:space="preserve"> </v>
          </cell>
          <cell r="U6" t="str">
            <v xml:space="preserve"> </v>
          </cell>
        </row>
        <row r="7">
          <cell r="A7">
            <v>2</v>
          </cell>
          <cell r="B7">
            <v>0.75</v>
          </cell>
          <cell r="E7" t="str">
            <v xml:space="preserve"> 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 xml:space="preserve"> </v>
          </cell>
          <cell r="U7" t="str">
            <v xml:space="preserve"> </v>
          </cell>
        </row>
        <row r="8">
          <cell r="A8">
            <v>3</v>
          </cell>
          <cell r="B8">
            <v>1</v>
          </cell>
          <cell r="E8" t="str">
            <v xml:space="preserve"> 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 xml:space="preserve"> </v>
          </cell>
          <cell r="U8" t="str">
            <v xml:space="preserve"> </v>
          </cell>
        </row>
        <row r="9">
          <cell r="A9">
            <v>4</v>
          </cell>
          <cell r="B9">
            <v>1.5</v>
          </cell>
          <cell r="E9" t="str">
            <v xml:space="preserve"> 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 xml:space="preserve"> </v>
          </cell>
          <cell r="U9" t="str">
            <v xml:space="preserve"> </v>
          </cell>
        </row>
        <row r="10">
          <cell r="A10">
            <v>5</v>
          </cell>
          <cell r="B10">
            <v>2</v>
          </cell>
          <cell r="E10" t="str">
            <v xml:space="preserve"> 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 xml:space="preserve"> </v>
          </cell>
          <cell r="U10" t="str">
            <v xml:space="preserve"> </v>
          </cell>
        </row>
        <row r="11">
          <cell r="A11">
            <v>6</v>
          </cell>
          <cell r="B11">
            <v>2.5</v>
          </cell>
          <cell r="E11" t="str">
            <v xml:space="preserve"> 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 xml:space="preserve"> </v>
          </cell>
          <cell r="U11" t="str">
            <v xml:space="preserve"> </v>
          </cell>
        </row>
        <row r="12">
          <cell r="A12">
            <v>7</v>
          </cell>
          <cell r="B12">
            <v>3</v>
          </cell>
          <cell r="E12" t="str">
            <v xml:space="preserve"> 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 xml:space="preserve"> </v>
          </cell>
          <cell r="U12" t="str">
            <v xml:space="preserve"> </v>
          </cell>
        </row>
        <row r="13">
          <cell r="A13">
            <v>8</v>
          </cell>
          <cell r="B13">
            <v>4</v>
          </cell>
          <cell r="E13" t="str">
            <v xml:space="preserve"> 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 xml:space="preserve"> </v>
          </cell>
          <cell r="U13" t="str">
            <v xml:space="preserve"> </v>
          </cell>
        </row>
        <row r="14">
          <cell r="A14">
            <v>9</v>
          </cell>
          <cell r="B14">
            <v>5</v>
          </cell>
          <cell r="E14" t="str">
            <v xml:space="preserve"> 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 xml:space="preserve"> </v>
          </cell>
          <cell r="U14" t="str">
            <v xml:space="preserve"> </v>
          </cell>
        </row>
        <row r="15">
          <cell r="A15">
            <v>10</v>
          </cell>
          <cell r="B15">
            <v>6</v>
          </cell>
          <cell r="E15" t="str">
            <v xml:space="preserve">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 xml:space="preserve"> </v>
          </cell>
          <cell r="U15" t="str">
            <v xml:space="preserve"> </v>
          </cell>
        </row>
        <row r="16">
          <cell r="A16">
            <v>11</v>
          </cell>
          <cell r="B16">
            <v>8</v>
          </cell>
          <cell r="E16" t="str">
            <v xml:space="preserve"> 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 xml:space="preserve"> </v>
          </cell>
          <cell r="U16" t="str">
            <v xml:space="preserve"> </v>
          </cell>
        </row>
        <row r="17">
          <cell r="A17">
            <v>12</v>
          </cell>
          <cell r="B17">
            <v>10</v>
          </cell>
          <cell r="E17" t="str">
            <v xml:space="preserve">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 xml:space="preserve"> </v>
          </cell>
          <cell r="U17" t="str">
            <v xml:space="preserve"> </v>
          </cell>
        </row>
        <row r="18">
          <cell r="A18">
            <v>13</v>
          </cell>
          <cell r="B18">
            <v>12</v>
          </cell>
          <cell r="E18" t="str">
            <v xml:space="preserve"> 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 xml:space="preserve"> </v>
          </cell>
          <cell r="U18" t="str">
            <v xml:space="preserve"> </v>
          </cell>
        </row>
        <row r="19">
          <cell r="A19">
            <v>14</v>
          </cell>
          <cell r="B19">
            <v>14</v>
          </cell>
          <cell r="E19" t="str">
            <v xml:space="preserve"> 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 xml:space="preserve"> </v>
          </cell>
          <cell r="U19" t="str">
            <v xml:space="preserve"> </v>
          </cell>
        </row>
        <row r="20">
          <cell r="A20">
            <v>15</v>
          </cell>
          <cell r="B20">
            <v>16</v>
          </cell>
          <cell r="E20" t="str">
            <v xml:space="preserve"> 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 xml:space="preserve"> </v>
          </cell>
          <cell r="U20" t="str">
            <v xml:space="preserve"> </v>
          </cell>
        </row>
        <row r="21">
          <cell r="A21">
            <v>16</v>
          </cell>
          <cell r="B21">
            <v>18</v>
          </cell>
          <cell r="E21" t="str">
            <v xml:space="preserve"> 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 xml:space="preserve"> </v>
          </cell>
          <cell r="U21" t="str">
            <v xml:space="preserve"> </v>
          </cell>
        </row>
        <row r="22">
          <cell r="A22">
            <v>17</v>
          </cell>
          <cell r="B22">
            <v>20</v>
          </cell>
          <cell r="E22" t="str">
            <v xml:space="preserve"> 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 xml:space="preserve"> </v>
          </cell>
          <cell r="U22" t="str">
            <v xml:space="preserve"> </v>
          </cell>
        </row>
        <row r="23">
          <cell r="A23">
            <v>18</v>
          </cell>
          <cell r="B23">
            <v>22</v>
          </cell>
          <cell r="E23" t="str">
            <v xml:space="preserve"> 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 xml:space="preserve"> </v>
          </cell>
          <cell r="U23" t="str">
            <v xml:space="preserve"> </v>
          </cell>
        </row>
        <row r="24">
          <cell r="A24">
            <v>19</v>
          </cell>
          <cell r="B24">
            <v>24</v>
          </cell>
          <cell r="E24" t="str">
            <v xml:space="preserve"> 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 xml:space="preserve"> </v>
          </cell>
          <cell r="U24" t="str">
            <v xml:space="preserve"> </v>
          </cell>
        </row>
        <row r="25">
          <cell r="A25">
            <v>20</v>
          </cell>
          <cell r="B25">
            <v>26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 xml:space="preserve"> </v>
          </cell>
          <cell r="U25" t="str">
            <v xml:space="preserve"> </v>
          </cell>
        </row>
        <row r="26">
          <cell r="A26">
            <v>21</v>
          </cell>
          <cell r="B26">
            <v>28</v>
          </cell>
          <cell r="E26" t="str">
            <v xml:space="preserve"> 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 xml:space="preserve"> </v>
          </cell>
          <cell r="U26" t="str">
            <v xml:space="preserve"> </v>
          </cell>
        </row>
        <row r="27">
          <cell r="A27">
            <v>22</v>
          </cell>
          <cell r="B27">
            <v>30</v>
          </cell>
          <cell r="E27" t="str">
            <v xml:space="preserve"> 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 xml:space="preserve"> </v>
          </cell>
          <cell r="U27" t="str">
            <v xml:space="preserve"> </v>
          </cell>
        </row>
        <row r="28">
          <cell r="A28">
            <v>23</v>
          </cell>
          <cell r="B28">
            <v>32</v>
          </cell>
          <cell r="E28" t="str">
            <v xml:space="preserve"> 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 xml:space="preserve"> </v>
          </cell>
          <cell r="U28" t="str">
            <v xml:space="preserve"> </v>
          </cell>
        </row>
        <row r="29">
          <cell r="A29">
            <v>24</v>
          </cell>
          <cell r="B29">
            <v>34</v>
          </cell>
          <cell r="E29" t="str">
            <v xml:space="preserve"> 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 xml:space="preserve"> </v>
          </cell>
          <cell r="U29" t="str">
            <v xml:space="preserve"> </v>
          </cell>
        </row>
        <row r="30">
          <cell r="A30">
            <v>25</v>
          </cell>
          <cell r="B30">
            <v>36</v>
          </cell>
          <cell r="E30" t="str">
            <v xml:space="preserve"> 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 xml:space="preserve"> </v>
          </cell>
          <cell r="U30" t="str">
            <v xml:space="preserve"> </v>
          </cell>
        </row>
        <row r="31">
          <cell r="A31">
            <v>26</v>
          </cell>
          <cell r="B31">
            <v>38</v>
          </cell>
          <cell r="E31" t="str">
            <v xml:space="preserve"> 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 xml:space="preserve"> </v>
          </cell>
          <cell r="U31" t="str">
            <v xml:space="preserve"> </v>
          </cell>
        </row>
        <row r="32">
          <cell r="A32">
            <v>27</v>
          </cell>
          <cell r="B32">
            <v>40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 xml:space="preserve"> </v>
          </cell>
          <cell r="U32" t="str">
            <v xml:space="preserve"> </v>
          </cell>
        </row>
        <row r="33">
          <cell r="A33">
            <v>28</v>
          </cell>
          <cell r="B33">
            <v>42</v>
          </cell>
          <cell r="E33" t="str">
            <v xml:space="preserve"> 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 xml:space="preserve"> </v>
          </cell>
          <cell r="U33" t="str">
            <v xml:space="preserve"> </v>
          </cell>
        </row>
        <row r="34">
          <cell r="A34">
            <v>29</v>
          </cell>
          <cell r="B34">
            <v>44</v>
          </cell>
          <cell r="E34" t="str">
            <v xml:space="preserve"> 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 xml:space="preserve"> </v>
          </cell>
          <cell r="U34" t="str">
            <v xml:space="preserve"> </v>
          </cell>
        </row>
        <row r="35">
          <cell r="A35">
            <v>30</v>
          </cell>
          <cell r="B35">
            <v>46</v>
          </cell>
          <cell r="E35" t="str">
            <v xml:space="preserve"> 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 xml:space="preserve"> </v>
          </cell>
          <cell r="U35" t="str">
            <v xml:space="preserve"> </v>
          </cell>
        </row>
        <row r="36">
          <cell r="A36">
            <v>31</v>
          </cell>
          <cell r="B36">
            <v>48</v>
          </cell>
          <cell r="E36" t="str">
            <v xml:space="preserve"> 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 xml:space="preserve"> </v>
          </cell>
          <cell r="U36" t="str">
            <v xml:space="preserve"> </v>
          </cell>
        </row>
        <row r="37">
          <cell r="A37">
            <v>32</v>
          </cell>
          <cell r="B37">
            <v>52</v>
          </cell>
          <cell r="E37" t="str">
            <v xml:space="preserve"> 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 xml:space="preserve"> </v>
          </cell>
          <cell r="U37" t="str">
            <v xml:space="preserve"> </v>
          </cell>
        </row>
        <row r="38">
          <cell r="A38">
            <v>33</v>
          </cell>
          <cell r="B38">
            <v>56</v>
          </cell>
          <cell r="E38" t="str">
            <v xml:space="preserve"> 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 xml:space="preserve"> </v>
          </cell>
          <cell r="U38" t="str">
            <v xml:space="preserve"> </v>
          </cell>
        </row>
        <row r="39">
          <cell r="A39">
            <v>34</v>
          </cell>
          <cell r="B39">
            <v>60</v>
          </cell>
          <cell r="E39" t="str">
            <v xml:space="preserve"> 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 xml:space="preserve"> </v>
          </cell>
          <cell r="U39" t="str">
            <v xml:space="preserve"> </v>
          </cell>
        </row>
        <row r="40">
          <cell r="A40">
            <v>35</v>
          </cell>
          <cell r="B40">
            <v>64</v>
          </cell>
          <cell r="E40" t="str">
            <v xml:space="preserve"> 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 xml:space="preserve"> </v>
          </cell>
          <cell r="U40" t="str">
            <v xml:space="preserve"> </v>
          </cell>
        </row>
        <row r="41">
          <cell r="A41">
            <v>36</v>
          </cell>
          <cell r="B41">
            <v>68</v>
          </cell>
          <cell r="E41" t="str">
            <v xml:space="preserve"> 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 xml:space="preserve"> </v>
          </cell>
          <cell r="U41" t="str">
            <v xml:space="preserve"> </v>
          </cell>
        </row>
        <row r="42">
          <cell r="A42">
            <v>37</v>
          </cell>
          <cell r="B42">
            <v>72</v>
          </cell>
          <cell r="E42" t="str">
            <v xml:space="preserve"> 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 xml:space="preserve"> </v>
          </cell>
          <cell r="U42" t="str">
            <v xml:space="preserve"> </v>
          </cell>
        </row>
        <row r="43">
          <cell r="A43">
            <v>38</v>
          </cell>
          <cell r="B43">
            <v>76</v>
          </cell>
          <cell r="E43" t="str">
            <v xml:space="preserve"> 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 xml:space="preserve"> </v>
          </cell>
          <cell r="U43" t="str">
            <v xml:space="preserve"> </v>
          </cell>
        </row>
        <row r="44">
          <cell r="A44">
            <v>39</v>
          </cell>
          <cell r="B44">
            <v>80</v>
          </cell>
          <cell r="E44" t="str">
            <v xml:space="preserve"> 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 xml:space="preserve"> </v>
          </cell>
          <cell r="U44" t="str">
            <v xml:space="preserve"> </v>
          </cell>
        </row>
        <row r="45">
          <cell r="A45" t="str">
            <v>AVE.</v>
          </cell>
          <cell r="B45" t="str">
            <v xml:space="preserve">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 xml:space="preserve"> </v>
          </cell>
          <cell r="U45" t="str">
            <v xml:space="preserve"> </v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TN"/>
      <sheetName val="ND"/>
      <sheetName val="VL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MTL$-INTER"/>
      <sheetName val="GVL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NEW-PANEL"/>
      <sheetName val="tienluong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DOAM0654CAS"/>
      <sheetName val="hold5"/>
      <sheetName val="hold6"/>
      <sheetName val="C/ngty"/>
      <sheetName val=""/>
      <sheetName val="VC"/>
      <sheetName val="chitiet"/>
      <sheetName val="sat"/>
      <sheetName val="ptvt"/>
      <sheetName val="DI-ESTI"/>
      <sheetName val="Hoang Van Chuong _x0000_2(2)"/>
      <sheetName val="X_x0000_4Test5"/>
      <sheetName val="Phung Thi HIen 18(2_x0009_"/>
      <sheetName val="Le Tri An 2_x0011_(2)"/>
      <sheetName val="H/ang Van Chuong 22(2)"/>
      <sheetName val="Le_x0000_Huu Hoa 25(2)"/>
      <sheetName val="DG chi tiet"/>
      <sheetName val="Le Huu Thuy 2_x0019_(2)"/>
      <sheetName val="TT"/>
      <sheetName val="T11,12-2001"/>
      <sheetName val="General"/>
      <sheetName val="ଶᐭ8"/>
      <sheetName val="klnd"/>
      <sheetName val="DTmd"/>
      <sheetName val="thnl"/>
      <sheetName val="htxl"/>
      <sheetName val="bvl"/>
      <sheetName val="kpct"/>
      <sheetName val="THKP"/>
      <sheetName val="Phung Thi HIen 18(2 "/>
      <sheetName val="Nguyen Duy Lien ႀ￸(2)"/>
      <sheetName val="DI_ESTI"/>
      <sheetName val="Nguyen Duy Lien ??(2)"/>
      <sheetName val="Le"/>
      <sheetName val="Le?Huu Hoa 25(2)"/>
      <sheetName val="??8"/>
      <sheetName val="Hoang Van Chuong ?2(2)"/>
      <sheetName val="X?4Test5"/>
      <sheetName val="KEM NGHIEN GIA CONG"/>
      <sheetName val="Girder"/>
      <sheetName val="Le Tat Ve M.M (1ÿÿ"/>
      <sheetName val="Le ThÿÿNhan M.M (12)"/>
      <sheetName val="C_ngty"/>
      <sheetName val="Hoang Van Chuong "/>
      <sheetName val="X"/>
      <sheetName val="H_ang Van Chuong 22(2)"/>
      <sheetName val="Nguyen Duy Lien __(2)"/>
      <sheetName val="Le_Huu Hoa 25(2)"/>
      <sheetName val="__8"/>
      <sheetName val="Hoang Van Chuong _2(2)"/>
      <sheetName val="X_4Test5"/>
      <sheetName val="VL10KV"/>
      <sheetName val="TBA 250"/>
      <sheetName val="VL 0_4KV"/>
      <sheetName val="VLCong to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Le Thi Ly 23(2_x0009_"/>
      <sheetName val="LIST"/>
      <sheetName val="SPL4"/>
      <sheetName val="tra-vat-lieu"/>
      <sheetName val="XJ74"/>
      <sheetName val="PTDG"/>
      <sheetName val="NR2Ƞ565 PQ DQ"/>
      <sheetName val="CSDL"/>
      <sheetName val="BK"/>
      <sheetName val="PNK"/>
      <sheetName val="PXK"/>
      <sheetName val="PTL"/>
      <sheetName val="NXT"/>
      <sheetName val="STH131"/>
      <sheetName val="MAU PX"/>
      <sheetName val="331"/>
      <sheetName val="Tra_bang"/>
      <sheetName val="IBASE"/>
      <sheetName val="ptdg "/>
      <sheetName val="ptke"/>
      <sheetName val="Truot_nen"/>
      <sheetName val="DD 10KV"/>
      <sheetName val="THONG KE"/>
      <sheetName val="Tai_khoan"/>
      <sheetName val="So_KT"/>
      <sheetName val="tong_hop"/>
      <sheetName val="phan_tich_DG"/>
      <sheetName val="gia_vat_lieu"/>
      <sheetName val="gia_xe_may"/>
      <sheetName val="gia_nhan_cong"/>
      <sheetName val="cd_taikhoan"/>
      <sheetName val="Do_Thi_Tho_M_M_(1)"/>
      <sheetName val="Nguyen_Van_Ly_M_M_(2)"/>
      <sheetName val="Dinh_Van_Hai_M_M_(3)"/>
      <sheetName val="Tran_Van_Thai__M_M_(4)_"/>
      <sheetName val="Tran_Thi_lan__M_M_(5)_"/>
      <sheetName val="Pham_Thi_Thin__M_M_(6)"/>
      <sheetName val="Pham_Thi_Thuong__M_M_(7)"/>
      <sheetName val="le_Thi_Thuc__M_M_(8)"/>
      <sheetName val="Ngo_Van_Nhan_M_M_(9)"/>
      <sheetName val="Le_Tat_Ve_M_M_(10)"/>
      <sheetName val="Le_Tat_Ve_M_M_(11)"/>
      <sheetName val="Le_Thi_Nhan_M_M_(12)"/>
      <sheetName val="Le_Thi_Nhan_12(2)"/>
      <sheetName val="Doan_Van_Chin_13(1)"/>
      <sheetName val="Doan_Van_Chin_13(2)"/>
      <sheetName val="Dinh_Van_Ranh_14(1)"/>
      <sheetName val="Nguyen_Duy_Lien_15(2)"/>
      <sheetName val="Le_Huu_Hanh_16(1)"/>
      <sheetName val="Le_Huu_Hanh_16(2)"/>
      <sheetName val="Le_Tat_Ve_17(2)"/>
      <sheetName val="Phung_Thi_Hien_18(1)"/>
      <sheetName val="Phung_Thi_Hien_18(2)"/>
      <sheetName val="Ngo_Xuan_Dap_19(2)"/>
      <sheetName val="Le_Huu_Hung_20(2)"/>
      <sheetName val="Le_Tri_An_21(2)"/>
      <sheetName val="Hoang_Van_Chuong_22(2)"/>
      <sheetName val="Le_Thi_Ly_23(2)"/>
      <sheetName val="Vu_Dinh_Tre_24(2)"/>
      <sheetName val="Le_Huu_Hoa_25(2)"/>
      <sheetName val="Le_Tat_Ve_26(2)"/>
      <sheetName val="Hoang_Thi_Binh_27(2)"/>
      <sheetName val="Hoang_Thi_Binh_28(2)"/>
      <sheetName val="Le_Huu_Thuy_29(2)"/>
      <sheetName val="Mau_moi"/>
      <sheetName val="PV_THIEU(2)"/>
      <sheetName val="400-415_37"/>
      <sheetName val="KL_NR2"/>
      <sheetName val="NR2_565_PQ_DQ"/>
      <sheetName val="565_DD"/>
      <sheetName val="M2-415_37"/>
      <sheetName val="507_PQ"/>
      <sheetName val="507_DD"/>
      <sheetName val="_Subbase"/>
      <sheetName val="Phu_cap"/>
      <sheetName val="phu_cap_nam"/>
      <sheetName val="Mau_1_PGD"/>
      <sheetName val="Mau_2PGD"/>
      <sheetName val="Mau_3_PGD"/>
      <sheetName val="mau_so_01A"/>
      <sheetName val="mau_so_2"/>
      <sheetName val="mau_so_3"/>
      <sheetName val="Pham Thi Thuong  M.M (7i"/>
      <sheetName val="SOKT-Q3CT"/>
      <sheetName val="Sbq18"/>
      <sheetName val="NHATKYC"/>
      <sheetName val="_x0011_3-8"/>
      <sheetName val="ma_pt"/>
      <sheetName val="13)8"/>
      <sheetName val="Le Thi Nha_x0000__x0000_f_x0000__x0001__x0000__x0000_"/>
      <sheetName val="_x0002__x0000_"/>
      <sheetName val="ctTBA"/>
      <sheetName val="Sheet26"/>
      <sheetName val="_x0004_OAM0654CAS"/>
      <sheetName val="FD"/>
      <sheetName val="GI"/>
      <sheetName val="EE (3)"/>
      <sheetName val="PAVEMENT"/>
      <sheetName val="TRAFFIC"/>
      <sheetName val="Dinh nghia"/>
      <sheetName val="SumSBU"/>
      <sheetName val="LDC"/>
      <sheetName val="LDB"/>
      <sheetName val="LDA"/>
      <sheetName val="LD"/>
      <sheetName val="Book 1 Summary"/>
      <sheetName val="Le Thi Ly 23(2 "/>
      <sheetName val="ESTI."/>
      <sheetName val="NR2?565 PQ DQ"/>
      <sheetName val="Le Heu Hoa 25(2_x0009_"/>
      <sheetName val="Hoang Thi Binh 08(2)"/>
      <sheetName val="MïJule2"/>
      <sheetName val="Parem"/>
      <sheetName val="Le_x0000_Huu Hanh 16(1)"/>
      <sheetName val="Le Thi_x0000_Nhan M.M (12)"/>
      <sheetName val="Pham ThiðThuong  M.M (7)"/>
      <sheetName val="Le Tat Ve M.M (19)"/>
      <sheetName val="Le Thi Nha??f?_x0001_??"/>
      <sheetName val="_x0002_?"/>
      <sheetName val="Le Thi Nha"/>
      <sheetName val="Le Thi Nha?f?_x0001_?"/>
      <sheetName val="DMTK"/>
      <sheetName val="400-015.37"/>
      <sheetName val="Pham Thi(Thuong  M.M (7)"/>
      <sheetName val="DTCT"/>
      <sheetName val="Tables"/>
      <sheetName val="ma-pt"/>
      <sheetName val="28-8_x0000__x0000__x0000__x0000__x0000__x0000__x0000__x0000__x0000__x0000__x0000__x0000_㢈ȣ_x0000__x0004__x0000__x0000__x0000__x0000__x0000__x0000_䴀ȣ_x0000__x0000__x0000_"/>
      <sheetName val="Look_up_table"/>
      <sheetName val="hgld5"/>
      <sheetName val="NR2_565 PQ DQ"/>
      <sheetName val="Le Thi Nha__f__x0001___"/>
      <sheetName val="_x0002__"/>
      <sheetName val="tra_vat_lieu"/>
      <sheetName val="Chi Tiet"/>
      <sheetName val="PR THIEU(2)"/>
      <sheetName val="Module#"/>
      <sheetName val="MTO REV.2(ARMOR)"/>
      <sheetName val="so chi tiet"/>
      <sheetName val="DULIEU"/>
      <sheetName val="N61"/>
      <sheetName val="Pham T(i Thuong  M.M (7)"/>
      <sheetName val="DANGBAN"/>
      <sheetName val="Le Heu Hoa 25(2 "/>
      <sheetName val="nhap theo ngay vao"/>
      <sheetName val="Le?Huu Hanh 16(1)"/>
      <sheetName val="Le Thi?Nhan M.M (12)"/>
      <sheetName val="BDMTK"/>
      <sheetName val="SOKTMAY"/>
      <sheetName val="SUMMARY-BILL4"/>
      <sheetName val="Doan Van ࡃhin 13(1)"/>
      <sheetName val="Tai_khoan1"/>
      <sheetName val="So_KT1"/>
      <sheetName val="tong_hop1"/>
      <sheetName val="phan_tich_DG1"/>
      <sheetName val="gia_vat_lieu1"/>
      <sheetName val="gia_xe_may1"/>
      <sheetName val="gia_nhan_cong1"/>
      <sheetName val="Do_Thi_Tho_M_M_(1)1"/>
      <sheetName val="Nguyen_Van_Ly_M_M_(2)1"/>
      <sheetName val="Dinh_Van_Hai_M_M_(3)1"/>
      <sheetName val="Tran_Van_Thai__M_M_(4)_1"/>
      <sheetName val="Tran_Thi_lan__M_M_(5)_1"/>
      <sheetName val="Pham_Thi_Thin__M_M_(6)1"/>
      <sheetName val="Pham_Thi_Thuong__M_M_(7)1"/>
      <sheetName val="le_Thi_Thuc__M_M_(8)1"/>
      <sheetName val="Ngo_Van_Nhan_M_M_(9)1"/>
      <sheetName val="Le_Tat_Ve_M_M_(10)1"/>
      <sheetName val="Le_Tat_Ve_M_M_(11)1"/>
      <sheetName val="Le_Thi_Nhan_M_M_(12)1"/>
      <sheetName val="Le_Thi_Nhan_12(2)1"/>
      <sheetName val="Doan_Van_Chin_13(1)1"/>
      <sheetName val="Doan_Van_Chin_13(2)1"/>
      <sheetName val="Dinh_Van_Ranh_14(1)1"/>
      <sheetName val="Nguyen_Duy_Lien_15(2)1"/>
      <sheetName val="Le_Huu_Hanh_16(1)1"/>
      <sheetName val="Le_Huu_Hanh_16(2)1"/>
      <sheetName val="Le_Tat_Ve_17(2)1"/>
      <sheetName val="Phung_Thi_Hien_18(1)1"/>
      <sheetName val="Phung_Thi_Hien_18(2)1"/>
      <sheetName val="Ngo_Xuan_Dap_19(2)1"/>
      <sheetName val="Le_Huu_Hung_20(2)1"/>
      <sheetName val="Le_Tri_An_21(2)1"/>
      <sheetName val="Hoang_Van_Chuong_22(2)1"/>
      <sheetName val="Le_Thi_Ly_23(2)1"/>
      <sheetName val="Vu_Dinh_Tre_24(2)1"/>
      <sheetName val="Le_Huu_Hoa_25(2)1"/>
      <sheetName val="Le_Tat_Ve_26(2)1"/>
      <sheetName val="Hoang_Thi_Binh_27(2)1"/>
      <sheetName val="Hoang_Thi_Binh_28(2)1"/>
      <sheetName val="Le_Huu_Thuy_29(2)1"/>
      <sheetName val="Mau_moi1"/>
      <sheetName val="PV_THIEU(2)1"/>
      <sheetName val="400-415_371"/>
      <sheetName val="KL_NR21"/>
      <sheetName val="NR2_565_PQ_DQ1"/>
      <sheetName val="565_DD1"/>
      <sheetName val="M2-415_371"/>
      <sheetName val="507_PQ1"/>
      <sheetName val="507_DD1"/>
      <sheetName val="_Subbase1"/>
      <sheetName val="cd_taikhoan1"/>
      <sheetName val="Phu_cap1"/>
      <sheetName val="phu_cap_nam1"/>
      <sheetName val="Mau_1_PGD1"/>
      <sheetName val="Mau_2PGD1"/>
      <sheetName val="Mau_3_PGD1"/>
      <sheetName val="mau_so_01A1"/>
      <sheetName val="mau_so_21"/>
      <sheetName val="mau_so_31"/>
      <sheetName val="Hoang_Van_Chuong_2(2)"/>
      <sheetName val="Phung_Thi_HIen_18(2_1"/>
      <sheetName val="Le_Tri_An_2(2)"/>
      <sheetName val="H/ang_Van_Chuong_22(2)"/>
      <sheetName val="LeHuu_Hoa_25(2)"/>
      <sheetName val="Phung_Thi_HIen_18(2_"/>
      <sheetName val="Nguyen_Duy_Lien_ႀ￸(2)"/>
      <sheetName val="Nguyen_Duy_Lien_??(2)"/>
      <sheetName val="DG_chi_tiet"/>
      <sheetName val="Le?Huu_Hoa_25(2)"/>
      <sheetName val="Le_Huu_Thuy_2(2)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BANG_TONG_HOP_GIAY_NOP_TIEN"/>
      <sheetName val="Le_Tat_Ve_M_M_(1ÿÿ"/>
      <sheetName val="Le_ThÿÿNhan_M_M_(12)"/>
      <sheetName val="Le_Thi_Ly_23(2_1"/>
      <sheetName val="Hoang_Van_Chuong_?2(2)"/>
      <sheetName val="H_ang_Van_Chuong_22(2)"/>
      <sheetName val="Hoang_Van_Chuong_"/>
      <sheetName val="MAU_PX"/>
      <sheetName val="KEM_NGHIEN_GIA_CONG"/>
      <sheetName val="NR2Ƞ565_PQ_DQ"/>
      <sheetName val="Nguyen_Duy_Lien___(2)"/>
      <sheetName val="Le_Huu_Hoa_25(2)2"/>
      <sheetName val="Hoang_Van_Chuong__2(2)"/>
      <sheetName val="Le_Thi_Nhaf"/>
      <sheetName val="OAM0654CAS"/>
      <sheetName val="DD_10KV"/>
      <sheetName val="Pham_Thi_Thuong__M_M_(7i"/>
      <sheetName val="3-8"/>
      <sheetName val="Le_Heu_Hoa_25(2_"/>
      <sheetName val="Hoang_Thi_Binh_08(2)"/>
      <sheetName val="THONG_KE"/>
      <sheetName val="PR_THIEU(2)"/>
      <sheetName val="Le_Thi_Nha"/>
      <sheetName val="TBA_250"/>
      <sheetName val="VL_0_4KV"/>
      <sheetName val="VLCong_to"/>
      <sheetName val="Le_Thi_Ly_23(2_"/>
      <sheetName val="Le_Thi_Nha??f???"/>
      <sheetName val="?"/>
      <sheetName val="12KV"/>
      <sheetName val="28-8????????????㢈ȣ?_x0004_??????䴀ȣ???"/>
      <sheetName val="Modulm3"/>
      <sheetName val="Nhat ky - socai thang 2"/>
      <sheetName val="Sheet7"/>
      <sheetName val="nhat ky so cai thang 1"/>
      <sheetName val="Nhat ky so cai thang3"/>
      <sheetName val="Sheet6"/>
      <sheetName val="Sheet5"/>
      <sheetName val="Sheet4"/>
      <sheetName val="NHATKY"/>
      <sheetName val="Le Thi"/>
      <sheetName val="MTO REV.0"/>
      <sheetName val="Le2_x0000__x0000_ Hoa 25(2)"/>
      <sheetName val="?_x0000__x0000_6_x0000__x0000__x0000__x0000__x0000__x0000__x0000__x0000__x0000__x0000__x0000__x0000__x0000__x0000__x0000__x0013_[SOKT-Q3CT."/>
      <sheetName val="thang1-06"/>
      <sheetName val="thang2-06"/>
      <sheetName val="thang3-06"/>
      <sheetName val="thang4-06"/>
      <sheetName val="LỚP 74 HKI"/>
      <sheetName val="LỚP 74 HKII"/>
      <sheetName val="CẢ NĂM 74 "/>
      <sheetName val="LỚP 75 HKI"/>
      <sheetName val="LỚP 75 HKII"/>
      <sheetName val="CẢ NĂM 75"/>
      <sheetName val="Main"/>
      <sheetName val="phu_x0000_cap nam"/>
      <sheetName val="Loading"/>
      <sheetName val="Solieu"/>
      <sheetName val="Gia thau "/>
      <sheetName val="17-9_x0000_Ǝ鞜_x000c_饼Ǝ⳪_x000c_"/>
      <sheetName val="Le Thi Nha_f__x0001__"/>
      <sheetName val="Le_Huu Hanh 16(1)"/>
      <sheetName val="Le Thi_Nhan M.M (12)"/>
      <sheetName val="Le Hue Hanh 16(2)"/>
      <sheetName val="Xuly_DTHU"/>
      <sheetName val="NKC"/>
      <sheetName val="KKKKKKKK"/>
      <sheetName val="t-h HA THE"/>
      <sheetName val="Le2?? Hoa 25(2)"/>
      <sheetName val="#REF!"/>
      <sheetName val="Mau mo)"/>
      <sheetName val="28-8____________㢈ȣ__x0004_______䴀ȣ___"/>
      <sheetName val="pp1p"/>
      <sheetName val="pp3p "/>
      <sheetName val="pp3p_NC"/>
      <sheetName val="ppht"/>
      <sheetName val="Le2"/>
      <sheetName val="phu?cap nam"/>
      <sheetName val="Phung_Thi_HIen_18(2 "/>
      <sheetName val="H/ang_Van_Chuong_22(2)1"/>
      <sheetName val="Le_Tat_Ve_M_M_(1ÿÿ1"/>
      <sheetName val="Le_ThÿÿNhan_M_M_(12)1"/>
      <sheetName val="THONG_KE1"/>
      <sheetName val="Phung_Thi_HIen_18(2_2"/>
      <sheetName val="Nguyen_Duy_Lien_԰_x0000__x0000__x0000_Ꮆ"/>
      <sheetName val="Nguyen_Duy_Lien_ႀ￸(2)1"/>
      <sheetName val="Nguyen_Duy_Lien_??(2)1"/>
      <sheetName val="DG_chi_tiet1"/>
      <sheetName val="????????"/>
      <sheetName val="NHAAN"/>
      <sheetName val="3-_x0019_"/>
      <sheetName val="Bang khoi luong"/>
      <sheetName val="DM Chi phi"/>
      <sheetName val="Le _x0014_hi Nhan M.M (12)"/>
      <sheetName val="PNT-QUOT-#3"/>
      <sheetName val="COAT&amp;WRAP-QIOT-#3"/>
      <sheetName val="GFA 1"/>
      <sheetName val="phu"/>
      <sheetName val="Le2__ Hoa 25(2)"/>
      <sheetName val="Tai_khoan2"/>
      <sheetName val="tygia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/>
      <sheetData sheetId="193" refreshError="1"/>
      <sheetData sheetId="194" refreshError="1"/>
      <sheetData sheetId="195"/>
      <sheetData sheetId="196"/>
      <sheetData sheetId="197" refreshError="1"/>
      <sheetData sheetId="198"/>
      <sheetData sheetId="199"/>
      <sheetData sheetId="200" refreshError="1"/>
      <sheetData sheetId="201" refreshError="1"/>
      <sheetData sheetId="202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 refreshError="1"/>
      <sheetData sheetId="228" refreshError="1"/>
      <sheetData sheetId="229" refreshError="1"/>
      <sheetData sheetId="230"/>
      <sheetData sheetId="231" refreshError="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/>
      <sheetData sheetId="309" refreshError="1"/>
      <sheetData sheetId="310" refreshError="1"/>
      <sheetData sheetId="311" refreshError="1"/>
      <sheetData sheetId="312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/>
      <sheetData sheetId="328"/>
      <sheetData sheetId="329"/>
      <sheetData sheetId="330"/>
      <sheetData sheetId="331" refreshError="1"/>
      <sheetData sheetId="332" refreshError="1"/>
      <sheetData sheetId="333" refreshError="1"/>
      <sheetData sheetId="334" refreshError="1"/>
      <sheetData sheetId="335"/>
      <sheetData sheetId="336"/>
      <sheetData sheetId="337" refreshError="1"/>
      <sheetData sheetId="338" refreshError="1"/>
      <sheetData sheetId="339"/>
      <sheetData sheetId="340"/>
      <sheetData sheetId="341"/>
      <sheetData sheetId="342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 refreshError="1"/>
      <sheetData sheetId="510"/>
      <sheetData sheetId="511" refreshError="1"/>
      <sheetData sheetId="512" refreshError="1"/>
      <sheetData sheetId="513" refreshError="1"/>
      <sheetData sheetId="514"/>
      <sheetData sheetId="515"/>
      <sheetData sheetId="516"/>
      <sheetData sheetId="517"/>
      <sheetData sheetId="518"/>
      <sheetData sheetId="519" refreshError="1"/>
      <sheetData sheetId="520" refreshError="1"/>
      <sheetData sheetId="521"/>
      <sheetData sheetId="522" refreshError="1"/>
      <sheetData sheetId="523" refreshError="1"/>
      <sheetData sheetId="524" refreshError="1"/>
      <sheetData sheetId="525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 refreshError="1"/>
      <sheetData sheetId="544" refreshError="1"/>
      <sheetData sheetId="545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/>
      <sheetData sheetId="552"/>
      <sheetData sheetId="553"/>
      <sheetData sheetId="554"/>
      <sheetData sheetId="55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ra-vat-lieu"/>
      <sheetName val="PTDG"/>
      <sheetName val="T.Tranh AnLoc"/>
      <sheetName val="T.Tranh LocNinh"/>
      <sheetName val="QL13"/>
      <sheetName val="Tonghop"/>
      <sheetName val="Tra_bang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KSTK(1778 _x0004_c5o.g)"/>
      <sheetName val="db't(tuyen) (2)"/>
      <sheetName val="wia nhan cong"/>
      <sheetName val="Sheet4"/>
      <sheetName val="DTCT"/>
      <sheetName val="Dulieu"/>
      <sheetName val="dung"/>
      <sheetName val="gia vat_x0000_lieu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ra_ba_x000e_g"/>
      <sheetName val="_x0018_N54"/>
      <sheetName val="tonghoptt (2)"/>
      <sheetName val="tonghoptt"/>
      <sheetName val="ximang"/>
      <sheetName val="da 1x2"/>
      <sheetName val="cat vang"/>
      <sheetName val="phugia555"/>
      <sheetName val="phugia561"/>
      <sheetName val="gia 3_x0000_t lieu"/>
      <sheetName val="00000000"/>
      <sheetName val="C45-BH"/>
      <sheetName val="C47-BH-01"/>
      <sheetName val="C47-BH-02"/>
      <sheetName val="C47-BH-03"/>
      <sheetName val="C46-BH-I"/>
      <sheetName val="S53-BH-I"/>
      <sheetName val="C47-BH-04"/>
      <sheetName val="C47-BH-05"/>
      <sheetName val="C47-BH-06"/>
      <sheetName val="S53-BH-II"/>
      <sheetName val="C46-BH-II"/>
      <sheetName val="C47-BH-07"/>
      <sheetName val="C47-BH-08"/>
      <sheetName val="C47-BH-09"/>
      <sheetName val="S53-BH-III"/>
      <sheetName val="C46-BH-III"/>
      <sheetName val="C47-BH-10"/>
      <sheetName val="C47-BH-11"/>
      <sheetName val="C47-BH-12"/>
      <sheetName val="S53-BH-IV"/>
      <sheetName val="C46-BH-IV"/>
      <sheetName val="10000000"/>
      <sheetName val="20000000"/>
      <sheetName val="gia vat?lieu"/>
      <sheetName val="giathanh1"/>
      <sheetName val="fia vat lieu"/>
      <sheetName val="Shdet3"/>
      <sheetName val="Cn.gty"/>
      <sheetName val="dbgt(tuien("/>
      <sheetName val="DgiajqatDHC4,"/>
      <sheetName val="gia 3?t lieu"/>
      <sheetName val="CHITIET VL-NC-TT-3p"/>
      <sheetName val="VCV-BE-TONG"/>
      <sheetName val="gVL"/>
      <sheetName val="DTCT-TB"/>
      <sheetName val="dtct cau"/>
      <sheetName val="2_x0000__x0000_(tuyen)"/>
      <sheetName val="VL,NC"/>
      <sheetName val="Tra KS"/>
      <sheetName val="Tai khoan"/>
      <sheetName val="gia vat"/>
      <sheetName val="gia 3"/>
      <sheetName val="gia vat_lieu"/>
      <sheetName val="gia 3_t lieu"/>
      <sheetName val="2"/>
      <sheetName val="ptdg-duong"/>
      <sheetName val="TSO_CHUNG"/>
      <sheetName val="ctTBA"/>
      <sheetName val="BTH phi"/>
      <sheetName val="BLT phi"/>
      <sheetName val="phi,le phi"/>
      <sheetName val="Bien Lai TON"/>
      <sheetName val="BCQT "/>
      <sheetName val="Giay di duong"/>
      <sheetName val="BC QT cua tung ap"/>
      <sheetName val="GIAO CHI TIEU THU QUY 07"/>
      <sheetName val="BANG TONG HOP GIAY NOP TIEN"/>
      <sheetName val="dgngia"/>
      <sheetName val="Tra_bang_QD11-109"/>
      <sheetName val="_x000c__x0000__x0001__x0000__x0000__x0000__x0001_ý"/>
      <sheetName val="NOMENCLATURE"/>
      <sheetName val="Tonghp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Loading"/>
      <sheetName val="Check C"/>
      <sheetName val="PTVT (MAU)"/>
      <sheetName val="Thuc thanh"/>
      <sheetName val="T_Tranh_AnLoc"/>
      <sheetName val="T_Tranh_LocNinh"/>
      <sheetName val="KSTK(1778_Dcuong)"/>
      <sheetName val="dbgt(tuyen)_(2)"/>
      <sheetName val="KSTK_(06)"/>
      <sheetName val="tong_hop"/>
      <sheetName val="phan_tich_DG"/>
      <sheetName val="gia_vat_lieu"/>
      <sheetName val="gia_xe_may"/>
      <sheetName val="gia_nhan_cong"/>
      <sheetName val="Co_gty"/>
      <sheetName val="T_Tranh_LmcNinh"/>
      <sheetName val="KSTK(178_Dcuong)"/>
      <sheetName val="KQTK_(06)"/>
      <sheetName val="TK_TGTGT"/>
      <sheetName val="BR_10%"/>
      <sheetName val="MV_10%_"/>
      <sheetName val="MV_01%"/>
      <sheetName val="Ctg_Thu"/>
      <sheetName val="Ctg_Chi"/>
      <sheetName val="Ctg_Gv"/>
      <sheetName val="Ctgs_1"/>
      <sheetName val="Ctgs_2"/>
      <sheetName val="Ctgs_3"/>
      <sheetName val="Bia_Ctgs"/>
      <sheetName val="BK_NXT"/>
      <sheetName val="Ct_Nxt"/>
      <sheetName val="Cd_Nhap"/>
      <sheetName val="KSTK(1778_c5o_g)"/>
      <sheetName val="db't(tuyen)_(2)"/>
      <sheetName val="wia_nhan_cong"/>
      <sheetName val="CT_doanh_thu_2005"/>
      <sheetName val="Dthu_2006_sua"/>
      <sheetName val="Doanh_thu_gia_thanh"/>
      <sheetName val="6_thang_2006"/>
      <sheetName val="Bao_cao_thue_(2)"/>
      <sheetName val="Tong_hop_CP_T10"/>
      <sheetName val="Bao_cao_thue"/>
      <sheetName val="Thue_cong_trinh"/>
      <sheetName val="Gia_thanh"/>
      <sheetName val="Pke_toan"/>
      <sheetName val="Gia_thanh_cong_trinh_-_Hoa"/>
      <sheetName val="Ke_toan_thuc_hien_cong_trinh"/>
      <sheetName val="Du_kien_DT_9_thang_de_nop"/>
      <sheetName val="Tra_bag"/>
      <sheetName val="N54"/>
      <sheetName val="tonghoptt_(2)"/>
      <sheetName val="da_1x2"/>
      <sheetName val="cat_vang"/>
      <sheetName val="Tnnghop"/>
      <sheetName val="KCCP"/>
      <sheetName val="tonluonsong"/>
      <sheetName val="tuyenphu"/>
      <sheetName val="cau"/>
      <sheetName val="Chitietgia"/>
      <sheetName val="M tren"/>
      <sheetName val="X dam"/>
      <sheetName val="C Cham"/>
      <sheetName val="Sum CONG"/>
      <sheetName val="Sum CONG Conlai"/>
      <sheetName val="Cong tron"/>
      <sheetName val="Công 2(4x4)"/>
      <sheetName val="Gia cong"/>
      <sheetName val="Cong hop"/>
      <sheetName val="tuyenphu (2)"/>
      <sheetName val="Chitietgia (2)"/>
      <sheetName val="DI-ESTI"/>
      <sheetName val="DO AM DT"/>
      <sheetName val="BO"/>
      <sheetName val="DgiaksatDHC"/>
      <sheetName val="2??(tuyen)"/>
      <sheetName val="_x000c_?_x0001_???_x0001_ý"/>
      <sheetName val="CdȮNhap"/>
      <sheetName val="T.Tran( AnLoc"/>
      <sheetName val="gia 8e may"/>
      <sheetName val="SOKTMAY"/>
      <sheetName val="KH-Q1,Q2,01"/>
      <sheetName val="TK22kV"/>
      <sheetName val="[BCNCKT13_S3.xlsYphugia561"/>
      <sheetName val="Thu"/>
      <sheetName val="Chi"/>
      <sheetName val="TH"/>
      <sheetName val="TC"/>
      <sheetName val="NKBH"/>
      <sheetName val="112"/>
      <sheetName val="112CT"/>
      <sheetName val="112-DBSCL"/>
      <sheetName val="311"/>
      <sheetName val="341-NHNN"/>
      <sheetName val="341-NHCT"/>
      <sheetName val="341-DBSCL"/>
      <sheetName val="NK MH"/>
      <sheetName val="NKC"/>
      <sheetName val="CPSXKD"/>
      <sheetName val="Cong no - Cty Huy Hoang"/>
      <sheetName val="CPTM Huy Hoang-HP"/>
      <sheetName val="CTY Huy Hoang"/>
      <sheetName val="Bang luong"/>
      <sheetName val="NK MH (2)"/>
      <sheetName val="_x000c_?_x0001_?_x0001_ý"/>
      <sheetName val="_x000c_"/>
      <sheetName val="So tong hop "/>
      <sheetName val="Gia KS"/>
      <sheetName val="PHAN DS 22 KV"/>
      <sheetName val="chi tiet C"/>
      <sheetName val="Electrical Breakdown"/>
      <sheetName val="TL rieng"/>
      <sheetName val="uniBase"/>
      <sheetName val="vniBase"/>
      <sheetName val="abcBase"/>
      <sheetName val="ESTI."/>
      <sheetName val="2_x0000__x0000_€(tuyen)"/>
      <sheetName val="CTGS"/>
      <sheetName val="db't(tuyeni (2)"/>
      <sheetName val="LEGEND"/>
      <sheetName val="Ke toaٺ_x0001_thuc hien cong trinh"/>
      <sheetName val="2??€(tuyen)"/>
      <sheetName val="IBASE"/>
      <sheetName val="2__(tuyen)"/>
      <sheetName val="_BCNCKT13_S3.xlsYphugia561"/>
      <sheetName val="gia_vatlieu"/>
      <sheetName val="T.Tranh LkcNinh"/>
      <sheetName val="dbgt(tuyel)"/>
      <sheetName val="KRTK (06)"/>
      <sheetName val="_x000c___x0001_____x0001_ý"/>
      <sheetName val="MTL$-INTER"/>
      <sheetName val="_x0000__x0000__x0000__x0000__x0000__x0000__x0000__x0000_"/>
      <sheetName val="Sheet6"/>
      <sheetName val="kl cong"/>
      <sheetName val="thkp"/>
      <sheetName val="clvl"/>
      <sheetName val="ptvl"/>
      <sheetName val="ke"/>
      <sheetName val="MF.01%"/>
      <sheetName val="[BCNCKT13_S3.xl۽_x0000_Ctgs.3"/>
      <sheetName val="_x000c___x0001___x0001_ý"/>
      <sheetName val="Tiepdia"/>
      <sheetName val="|ong hop"/>
      <sheetName val="Temp"/>
      <sheetName val="Lists"/>
      <sheetName val="2_x0000__x0000_�(tuyen)"/>
      <sheetName val="C47-BH-ူ9"/>
      <sheetName val="C47-BH-_x0011_1"/>
      <sheetName val="_BCNCKT13_S3.xl۽"/>
      <sheetName val="_x0010__x0000__x0000__x0000_.VnBook-AntiquaH_x0000__x0000_ÿ_x001f__x0016__x0000__x0000__x0000__x0001__x0000__x0000_"/>
      <sheetName val="_x0001_W_x0000__x0000__x0000__x0014_*Í_x0001_&gt;_x0000__x0000__x0000__x0000__x0000__x0000__x0000_@_x0000__x0000__x0000_õÿ _x0000__x0000_´_x0000__x0000__x0000__x0000_"/>
      <sheetName val="_x0006__x0000__x0000__x0006__x0000__x0000_ _x0006__x0000__x0000_¡_x0006__x0000__x0000_¢_x0006__x0000__x0000_£_x0006__x0000__x0000_¤_x0006__x0000__x0000_¥_x0006__x0000__x0000_"/>
      <sheetName val="_x0000__x0000_I_x0008__x0000__x0000_J_x0008__x0000__x0000_K_x0008__x0000__x0000_L_x0008__x0000__x0000_M_x0008__x0000__x0000_N_x0008__x0000__x0000_O_x0008__x0000__x0000_P"/>
      <sheetName val="Q_x0008__x0000__x0000_R_x0008__x0000__x0000_"/>
      <sheetName val="_x0000_a_x000a__x0000__x0000_b_x000a__x0000__x0000_c_x000a__x0000__x0000_d_x000a__x0000__x0000_e_x000a__x0000__x0000_f_x000a__x0000__x0000_g_x000a__x0000__x0000_h_x000a_"/>
      <sheetName val="j_x000a__x0000__x0000_k_x000a__x0000__x0000_l_x000a_"/>
      <sheetName val="n_x000a__x0000__x0000_o_x000a__x0000__x0000_p_x000a_"/>
      <sheetName val="r_x000a__x0000__x0000_s_x000a__x0000__x0000_t_x000a_"/>
      <sheetName val="v_x000a__x0000__x0000_w_x000a__x0000__x0000_x_x000a_"/>
      <sheetName val="z_x000a__x0000__x0000_{_x000a__x0000__x0000_|_x000a_"/>
      <sheetName val="~_x000a__x0000__x0000__x000a__x0000__x0000__x000a_"/>
      <sheetName val="_x000a__x0000__x0000__x000a__x0000__x0000__x000a_"/>
      <sheetName val="_x000a__x0000__x0000__x000a__x0000__x0000__x000a_"/>
      <sheetName val="_x000a__x0000__x0000__x000a__x0000__x0000__x000a_"/>
      <sheetName val="_x000a__x0000__x0000__x000a__x0000__x0000__x000a_"/>
      <sheetName val="_x000a__x0000__x0000__x000a__x0000__x0000__x000a_"/>
      <sheetName val="_x000a__x0000__x0000__x000a__x0000__x0000__x000a_"/>
      <sheetName val="Tongke"/>
      <sheetName val="KSTK(1778 Dcuone)"/>
      <sheetName val="TH thiet bi"/>
      <sheetName val="2__€(tuyen)"/>
      <sheetName val="TTDZ22"/>
      <sheetName val="5.BANG I"/>
      <sheetName val="FD"/>
      <sheetName val="GI"/>
      <sheetName val="EE (3)"/>
      <sheetName val="PAVEMENT"/>
      <sheetName val="TRAFFIC"/>
      <sheetName val="Cd?Nhap"/>
      <sheetName val="[BCNCKT13_S3.xls_VPPN"/>
      <sheetName val="4"/>
      <sheetName val="Nhat ky - socai thang 2"/>
      <sheetName val="Sheet7"/>
      <sheetName val="nhat ky so cai thang 1"/>
      <sheetName val="Nhat ky so cai thang3"/>
      <sheetName val="Sheet5"/>
      <sheetName val="ND"/>
      <sheetName val="PTVT _MAU_"/>
      <sheetName val="KKKKKKKK"/>
      <sheetName val="p2_x0000__x0000_l"/>
      <sheetName val="_BCNCKT13_S3.xls_VPPN"/>
      <sheetName val="DTCT-TPhuoc"/>
      <sheetName val="KST[(17_x0017_8 Dcuong)"/>
      <sheetName val="[BCNCKT13_S3.xl۽?Ctgs.3"/>
      <sheetName val="????????"/>
      <sheetName val="DPCT"/>
      <sheetName val="TONG KE DZ 0.4 KV"/>
      <sheetName val="NHAP DS"/>
      <sheetName val="PTDGAntoanGT"/>
      <sheetName val="Cau - Cong"/>
      <sheetName val="vt"/>
      <sheetName val="KSTK(17_x005f_x0017_8 Dcuong)"/>
      <sheetName val="KSTK(1778 _x005f_x0004_c5o.g)"/>
      <sheetName val="Tra_ba_x005f_x000e_g"/>
      <sheetName val="_x005f_x0018_N54"/>
      <sheetName val="gia vat_x005f_x0000_lieu"/>
      <sheetName val="gia 3_x005f_x0000_t lieu"/>
      <sheetName val="2_x005f_x0000__x005f_x0000_(tuyen)"/>
      <sheetName val="_x005f_x000c__x005f_x0000__x005f_x0001__x005f_x0000__x0"/>
      <sheetName val="_x005f_x000c___x005f_x0001_____x005f_x0001_ý"/>
      <sheetName val="_x005f_x000c_"/>
      <sheetName val="_x005f_x000c_?_x005f_x0001_???_x005f_x0001_ý"/>
      <sheetName val="_BCNCKT13_S3.xl_"/>
      <sheetName val="2??�(tuyen)"/>
      <sheetName val="TnTranh AnLoc"/>
      <sheetName val="KSTK(17_x005f_x005f_x005f_x0017_8 Dcuong)"/>
      <sheetName val="KSTK(1778 _x005f_x005f_x005f_x0004_c5o.g)"/>
      <sheetName val="Tra_ba_x005f_x005f_x005f_x000e_g"/>
      <sheetName val="_x005f_x005f_x005f_x0018_N54"/>
      <sheetName val="gia vat_x005f_x005f_x005f_x0000_lieu"/>
      <sheetName val="gia 3_x005f_x005f_x005f_x0000_t lieu"/>
      <sheetName val="2_x005f_x005f_x005f_x0000__x005f_x005f_x005f_x0000_(tu"/>
      <sheetName val="_x005f_x005f_x005f_x000c__x005f_x005f_x005f_x0000__x005"/>
      <sheetName val="_x005f_x005f_x005f_x000c___x005f_x005f_x005f_x0001_____"/>
      <sheetName val="_x005f_x005f_x005f_x000c_"/>
      <sheetName val="KSTK(17_x005f_x005f_x005f_x005f_x005f_x005f_x0017"/>
      <sheetName val="KSTK(1778 _x005f_x005f_x005f_x005f_x005f_x005f_x0"/>
      <sheetName val="Tra_ba_x005f_x005f_x005f_x005f_x005f_x005f_x005f_x000e_"/>
      <sheetName val="_x005f_x005f_x005f_x005f_x005f_x005f_x005f_x0018_N54"/>
      <sheetName val="gia vat_x005f_x005f_x005f_x005f_x005f_x005f_x0000"/>
      <sheetName val="gia 3_x005f_x005f_x005f_x005f_x005f_x005f_x005f_x0000_t"/>
      <sheetName val="2_x005f_x005f_x005f_x005f_x005f_x005f_x005f_x0000__x005"/>
      <sheetName val="_x005f_x005f_x005f_x005f_x005f_x005f_x005f_x000c__x005f"/>
      <sheetName val="_x005f_x005f_x005f_x005f_x005f_x005f_x005f_x000c___x005"/>
      <sheetName val="_x005f_x005f_x005f_x005f_x005f_x005f_x005f_x000c_"/>
      <sheetName val="_BCNCKT13_S3.xl۽_Ctgs.3"/>
      <sheetName val="_x0010_"/>
      <sheetName val="_x0001_W"/>
      <sheetName val="_x0006_"/>
      <sheetName val="Q_x0008_"/>
      <sheetName val="j_"/>
      <sheetName val="n_"/>
      <sheetName val="r_"/>
      <sheetName val="v_"/>
      <sheetName val="z_"/>
      <sheetName val="~_"/>
      <sheetName val="_"/>
      <sheetName val="_"/>
      <sheetName val="_"/>
      <sheetName val="_"/>
      <sheetName val="_"/>
      <sheetName val="_"/>
      <sheetName val="bang2"/>
      <sheetName val="[BCNCKT13_S3.xl?_x0000_Ctgs.3"/>
      <sheetName val="_x0010_???.VnBook-AntiquaH??ÿ_x001f__x0016_???_x0001_??"/>
      <sheetName val="_x0001_W???_x0014_*Í_x0001_&gt;???????@???õÿ ??´????"/>
      <sheetName val="_x0006_??_x0006_?? _x0006_??¡_x0006_??¢_x0006_??£_x0006_??¤_x0006_??¥_x0006_??"/>
      <sheetName val="??I_x0008_??J_x0008_??K_x0008_??L_x0008_??M_x0008_??N_x0008_??O_x0008_??P"/>
      <sheetName val="Q_x0008_??R_x0008_??"/>
      <sheetName val="?a_x000a_??b_x000a_??c_x000a_??d_x000a_??e_x000a_??f_x000a_??g_x000a_??h_x000a_"/>
      <sheetName val="j_x000a_??k_x000a_??l_x000a_"/>
      <sheetName val="n_x000a_??o_x000a_??p_x000a_"/>
      <sheetName val="r_x000a_??s_x000a_??t_x000a_"/>
      <sheetName val="v_x000a_??w_x000a_??x_x000a_"/>
      <sheetName val="z_x000a_??{_x000a_??|_x000a_"/>
      <sheetName val="~_x000a_??_x000a_??_x000a_"/>
      <sheetName val="_x000a_??_x000a_??_x000a_"/>
      <sheetName val="_x000a_??_x000a_??_x000a_"/>
      <sheetName val="_x000a_??_x000a_??_x000a_"/>
      <sheetName val="_x000a_??_x000a_??_x000a_"/>
      <sheetName val="_x000a_??_x000a_??_x000a_"/>
      <sheetName val="_x000a_??_x000a_??_x000a_"/>
      <sheetName val="[BCNCKT13_S3.xl??Ctgs.3"/>
      <sheetName val="TLP CAU"/>
      <sheetName val="Don gia-cau"/>
      <sheetName val="Khoi luong"/>
      <sheetName val="NEW-PANEL"/>
      <sheetName val="KST_(17_x0017_8 Dcuong)"/>
      <sheetName val="NC"/>
      <sheetName val="NHATKYC"/>
      <sheetName val="2__�(tuyen)"/>
      <sheetName val="To~ghop"/>
      <sheetName val="db't(tuyen) ,2)"/>
      <sheetName val="_BCNCKT13_S3.xl?"/>
      <sheetName val="C47-BH-?9"/>
      <sheetName val="2_x0000__x0000_?(tuyen)"/>
      <sheetName val="Ke toa?_x0001_thuc hien cong trinh"/>
      <sheetName val="CHIET TINH TBA"/>
      <sheetName val="________"/>
      <sheetName val="Ctg_Gv_x0000_ӱ_x0000__x0000__x0000__x0000__x0000__x0000__x0000__x0000__x0009__x0000__xdcfc_ӱ_x0000__x0004__x0000__x0000__x0000__x0000__x0000__x0000_㠈ӱ_x0000_"/>
      <sheetName val="P. tich"/>
      <sheetName val="Ke toa__x0001_thuc hien cong trinh"/>
      <sheetName val="V-N-M"/>
      <sheetName val="p2"/>
      <sheetName val="_BCNCKT13_S3.xl__Ctgs.3"/>
      <sheetName val="C47-BH-_9"/>
      <sheetName val="T_Tranh_AnLoc1"/>
      <sheetName val="T_Tranh_LocNinh1"/>
      <sheetName val="KSTK(1778_Dcuong)1"/>
      <sheetName val="dbgt(tuyen)_(2)1"/>
      <sheetName val="KSTK_(06)1"/>
      <sheetName val="tong_hop1"/>
      <sheetName val="phan_tich_DG1"/>
      <sheetName val="gia_vat_lieu1"/>
      <sheetName val="gia_xe_may1"/>
      <sheetName val="gia_nhan_cong1"/>
      <sheetName val="TK_TGTGT1"/>
      <sheetName val="BR_10%1"/>
      <sheetName val="MV_10%_1"/>
      <sheetName val="MV_01%1"/>
      <sheetName val="Ctg_Thu1"/>
      <sheetName val="Ctg_Chi1"/>
      <sheetName val="Ctg_Gv1"/>
      <sheetName val="Ctgs_11"/>
      <sheetName val="Ctgs_21"/>
      <sheetName val="Ctgs_31"/>
      <sheetName val="Bia_Ctgs1"/>
      <sheetName val="BK_NXT1"/>
      <sheetName val="Ct_Nxt1"/>
      <sheetName val="Cd_Nhap1"/>
      <sheetName val="Co_gty1"/>
      <sheetName val="T_Tranh_LmcNinh1"/>
      <sheetName val="KQTK_(06)1"/>
      <sheetName val="db't(tuyen)_(2)1"/>
      <sheetName val="wia_nhan_cong1"/>
      <sheetName val="CT_doanh_thu_20051"/>
      <sheetName val="Dthu_2006_sua1"/>
      <sheetName val="Doanh_thu_gia_thanh1"/>
      <sheetName val="6_thang_20061"/>
      <sheetName val="Bao_cao_thue_(2)1"/>
      <sheetName val="Tong_hop_CP_T101"/>
      <sheetName val="Bao_cao_thue1"/>
      <sheetName val="Thue_cong_trinh1"/>
      <sheetName val="Gia_thanh1"/>
      <sheetName val="Pke_toan1"/>
      <sheetName val="Gia_thanh_cong_trinh_-_Hoa1"/>
      <sheetName val="Ke_toan_thuc_hien_cong_trinh1"/>
      <sheetName val="Du_kien_DT_9_thang_de_nop1"/>
      <sheetName val="tonghoptt_(2)1"/>
      <sheetName val="da_1x21"/>
      <sheetName val="cat_vang1"/>
      <sheetName val="Tai_khoan"/>
      <sheetName val="gia_3t_lieu"/>
      <sheetName val="gia_vat?lieu"/>
      <sheetName val="dtct_cau"/>
      <sheetName val="fia_vat_lieu"/>
      <sheetName val="Cn_gty"/>
      <sheetName val="Tra_KS"/>
      <sheetName val="gia_3?t_lieu"/>
      <sheetName val="PTVT_(MAU)"/>
      <sheetName val="CHITIET_VL-NC-TT-3p"/>
      <sheetName val="Check_C"/>
      <sheetName val="ý"/>
      <sheetName val="Electrical_Breakdown"/>
      <sheetName val="gia_vat"/>
      <sheetName val="gia_3"/>
      <sheetName val="PHAN_DS_22_KV"/>
      <sheetName val="chi_tiet_C"/>
      <sheetName val="BTH_phi"/>
      <sheetName val="BLT_phi"/>
      <sheetName val="phi,le_phi"/>
      <sheetName val="Bien_Lai_TON"/>
      <sheetName val="BCQT_"/>
      <sheetName val="Giay_di_duong"/>
      <sheetName val="BC_QT_cua_tung_ap"/>
      <sheetName val="GIAO_CHI_TIEU_THU_QUY_07"/>
      <sheetName val="_x0010____.VnBook-AntiquaH__ÿ_x001f__x0016_____x0001___"/>
      <sheetName val="_x0001_W____x0014__Í_x0001_&gt;_______@___õÿ __´____"/>
      <sheetName val="_x0006____x0006___ _x0006___¡_x0006___¢_x0006___£_x0006___¤_x0006___¥_x0006___"/>
      <sheetName val="__I_x0008___J_x0008___K_x0008___L_x0008___M_x0008___N_x0008___O_x0008___P"/>
      <sheetName val="Q_x0008___R_x0008___"/>
      <sheetName val="_a___b___c___d___e___f___g___h_"/>
      <sheetName val="j___k___l_"/>
      <sheetName val="n___o___p_"/>
      <sheetName val="r___s___t_"/>
      <sheetName val="v___w___x_"/>
      <sheetName val="z___{___|_"/>
      <sheetName val="~_______"/>
      <sheetName val="_______"/>
      <sheetName val="_______"/>
      <sheetName val="_______"/>
      <sheetName val="_______"/>
      <sheetName val="_______"/>
      <sheetName val="_______"/>
      <sheetName val="dtct cong"/>
      <sheetName val="BANG_TONG_HOP_GIAY_NOP_TIEN"/>
      <sheetName val="????ý"/>
      <sheetName val="??ý"/>
      <sheetName val="Thuc_thanh"/>
      <sheetName val="gia_vat_lieu2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 refreshError="1"/>
      <sheetData sheetId="107"/>
      <sheetData sheetId="108"/>
      <sheetData sheetId="109" refreshError="1"/>
      <sheetData sheetId="110" refreshError="1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/>
      <sheetData sheetId="296"/>
      <sheetData sheetId="297"/>
      <sheetData sheetId="298"/>
      <sheetData sheetId="299"/>
      <sheetData sheetId="300"/>
      <sheetData sheetId="30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/>
      <sheetData sheetId="341" refreshError="1"/>
      <sheetData sheetId="342"/>
      <sheetData sheetId="343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A"/>
      <sheetName val="DGchitiet"/>
      <sheetName val="Gia vat tu"/>
      <sheetName val="XL4Poppy"/>
      <sheetName val="XKTHANG0104"/>
      <sheetName val="NKTHANG0104"/>
      <sheetName val="Sheet1"/>
      <sheetName val="NL 2002"/>
      <sheetName val="HC"/>
      <sheetName val="Sheet3"/>
      <sheetName val="NL"/>
      <sheetName val="NL 2003"/>
      <sheetName val="khong dat"/>
      <sheetName val="TD PKN"/>
      <sheetName val="00000000"/>
      <sheetName val="10000000"/>
      <sheetName val="20000000"/>
      <sheetName val="SHIFT1102"/>
      <sheetName val="SHIFT1202"/>
      <sheetName val="Shift0103 (2)"/>
      <sheetName val="15-05-2003"/>
      <sheetName val="XXXXXXXX"/>
      <sheetName val="CH3-TBA"/>
      <sheetName val="CH3-DZ"/>
      <sheetName val="KPVC-BD "/>
      <sheetName val="Ma KH"/>
      <sheetName val="chitiet"/>
      <sheetName val="tonghop"/>
      <sheetName val="XL4Test5"/>
      <sheetName val="CaMay"/>
      <sheetName val="DGiaT"/>
      <sheetName val="DGiaTN"/>
      <sheetName val="TT"/>
      <sheetName val="Gia thanh"/>
      <sheetName val="DGchitiet "/>
      <sheetName val="chiettinh"/>
      <sheetName val="Sum"/>
      <sheetName val="KL CT Goc"/>
      <sheetName val="dutoannhalk"/>
      <sheetName val="klt"/>
      <sheetName val="ncc"/>
      <sheetName val="KLNC Con Lai"/>
      <sheetName val="Gia VLNCMTC"/>
      <sheetName val="Chi tiet"/>
      <sheetName val="2002"/>
      <sheetName val="2003"/>
      <sheetName val="2004"/>
      <sheetName val="Kphi"/>
      <sheetName val="H13"/>
      <sheetName val="H6-7"/>
      <sheetName val="H6-3"/>
      <sheetName val="Sheet4"/>
      <sheetName val="KPVC_BD "/>
      <sheetName val="parker"/>
      <sheetName val="Sheet5"/>
      <sheetName val="Sheet2"/>
      <sheetName val="KL"/>
      <sheetName val="CTDG"/>
      <sheetName val="CPTT"/>
      <sheetName val="TDT"/>
      <sheetName val="TH"/>
      <sheetName val="#REF"/>
      <sheetName val="Dchinh(chinhthuc)"/>
      <sheetName val="MTO REV.2(ARMOR)"/>
      <sheetName val="B-Q1"/>
      <sheetName val="B-Q2"/>
      <sheetName val="N-Q1"/>
      <sheetName val="N-Q2"/>
      <sheetName val="tonghd"/>
      <sheetName val="hoadon"/>
      <sheetName val="CHUYEN"/>
      <sheetName val="NOIDUNG"/>
      <sheetName val="KH"/>
      <sheetName val="Thang9"/>
      <sheetName val="CUOC"/>
      <sheetName val="PHI"/>
      <sheetName val="ctct"/>
      <sheetName val="ctyc"/>
      <sheetName val="chuyentien"/>
      <sheetName val="phichuyen"/>
      <sheetName val="luong"/>
      <sheetName val="ESTI."/>
      <sheetName val="DI-ESTI"/>
      <sheetName val="data. invoice"/>
      <sheetName val="DZ 22KV"/>
      <sheetName val="TDTKP"/>
      <sheetName val="DK-KH"/>
      <sheetName val="bdkdt"/>
      <sheetName val="LACK"/>
      <sheetName val="PLIST"/>
      <sheetName val="FAB. 602M"/>
      <sheetName val="TT35"/>
      <sheetName val="Giathanh1m3BT"/>
      <sheetName val="LKVL-CK-HT-GD1"/>
      <sheetName val="TONGKE-HT"/>
      <sheetName val="PVC.T1"/>
      <sheetName val="PVC.T2"/>
      <sheetName val="PVC.T3"/>
      <sheetName val="Bang chiet tinh TBA"/>
      <sheetName val="PTVT (MAU)"/>
      <sheetName val="Bang Du Tinh Luong NV"/>
      <sheetName val="_x0000__x0000__x0000__x0000__x0000_"/>
      <sheetName val="Gia V1L"/>
      <sheetName val="CTGT"/>
      <sheetName val="Xuat NHap Ton"/>
      <sheetName val="Nhap VT"/>
      <sheetName val="Xuat VT"/>
      <sheetName val="BB&amp;DD"/>
      <sheetName val="Carton"/>
      <sheetName val="Cantin &amp; Vesinh"/>
      <sheetName val="Kho Nhom"/>
      <sheetName val="DBDB"/>
      <sheetName val="DBCQ"/>
      <sheetName val="MC&amp;LX"/>
      <sheetName val="Lan"/>
      <sheetName val="CKSX"/>
      <sheetName val="Lo Xi"/>
      <sheetName val="Nau mang"/>
      <sheetName val="Nau Cuc"/>
      <sheetName val="Son Nhiet"/>
      <sheetName val="Chi Nhanh"/>
      <sheetName val="QC"/>
      <sheetName val="CKKM"/>
      <sheetName val="Kho Moc"/>
      <sheetName val="Thuy Dai"/>
      <sheetName val="KVT, VP,  KCS"/>
      <sheetName val="TNHCHINH"/>
      <sheetName val="Dinh nghia"/>
      <sheetName val="DGduong"/>
      <sheetName val="List of Purchase orders"/>
      <sheetName val="FORM"/>
      <sheetName val="CDTK"/>
      <sheetName val="V.lieu"/>
      <sheetName val="REGION"/>
      <sheetName val="OFFGRID"/>
      <sheetName val="Giavattu"/>
      <sheetName val="VL"/>
      <sheetName val="?????"/>
      <sheetName val="_____"/>
      <sheetName val="Gia_vat_tu"/>
      <sheetName val="Shift0103_(2)"/>
      <sheetName val="DGchitiet_"/>
      <sheetName val="KL_CT_Goc"/>
      <sheetName val="KLNC_Con_Lai"/>
      <sheetName val="Shift01030(2)"/>
      <sheetName val="phuluc1"/>
      <sheetName val="Thong so (1)"/>
      <sheetName val="Chiet tinh dz22"/>
      <sheetName val="Dulieu"/>
      <sheetName val="_x005f_x0000__x005f_x0000__x005f_x0000__x005f_x0000__x0"/>
      <sheetName val="MTP"/>
      <sheetName val="_x0000__x0000__x0000__x0000__x0"/>
      <sheetName val="_x005f_x0000__x005f_x0000__x005"/>
      <sheetName val="_x0000__x0000__x0000__x0000__x0000__x0000__x0000__x0000_"/>
      <sheetName val=""/>
      <sheetName val="Tong hop"/>
      <sheetName val="Tien Luong"/>
      <sheetName val="bt4"/>
      <sheetName val="Sheet6"/>
      <sheetName val="PTDGDT"/>
      <sheetName val="KQKD_05"/>
      <sheetName val="th2005"/>
      <sheetName val="MTP1"/>
      <sheetName val="NOIDUNF"/>
      <sheetName val="CC"/>
      <sheetName val="________"/>
      <sheetName val="????????"/>
      <sheetName val="bang tien luong"/>
      <sheetName val="NL_2002"/>
      <sheetName val="NL_2003"/>
      <sheetName val="khong_dat"/>
      <sheetName val="TD_PKN"/>
      <sheetName val="KPVC-BD_"/>
      <sheetName val="Gia_VLNCMTC"/>
      <sheetName val="Gia_thanh"/>
      <sheetName val="Ma_KH"/>
      <sheetName val="Bang_chiet_tinh_TBA"/>
      <sheetName val="PTVT_(MAU)"/>
      <sheetName val="Chi_tiet"/>
      <sheetName val="FAB__602M"/>
      <sheetName val="KPVC_BD_"/>
      <sheetName val="DZ_22KV"/>
      <sheetName val="MTO_REV_2(ARMOR)"/>
      <sheetName val="List_of_Purchase_orders"/>
      <sheetName val="Gia_V1L"/>
      <sheetName val="data__invoice"/>
      <sheetName val="PVC_T1"/>
      <sheetName val="PVC_T2"/>
      <sheetName val="PVC_T3"/>
      <sheetName val="Dinh_nghia"/>
      <sheetName val="Thong_so_(1)"/>
      <sheetName val="V_lieu"/>
      <sheetName val="Dinh muc CP KTCB khac"/>
      <sheetName val="Bang tinh gia VL"/>
      <sheetName val="Chart1"/>
      <sheetName val="xb co thue"/>
      <sheetName val="XL4Poppy (2)"/>
      <sheetName val="Du_lieu"/>
      <sheetName val="DON GIA"/>
      <sheetName val="De Bai"/>
      <sheetName val="XLAP"/>
      <sheetName val="dtct cong"/>
      <sheetName val="trungthu-TNHH"/>
      <sheetName val="TS"/>
      <sheetName val="General"/>
      <sheetName val="TTHBCMT"/>
      <sheetName val="Tke"/>
      <sheetName val="CHITIET VL-NCHT1 (2)"/>
      <sheetName val="ThongSo"/>
      <sheetName val="KH-Q1,Q2,01"/>
      <sheetName val="Ti Gia"/>
      <sheetName val="HS"/>
      <sheetName val="VCV-BE-TONG"/>
      <sheetName val="CHITIET-DZ04"/>
      <sheetName val="VLHT XD"/>
      <sheetName val="TTDZ22"/>
      <sheetName val="KKKKKKKK"/>
      <sheetName val="TONGKE3p "/>
      <sheetName val="BANG TONG HOP CHAM CONG T05-201"/>
      <sheetName val="BANG TONG HOP CHAM CONG T06-201"/>
      <sheetName val="BANG TONG HOP CHAM CONG T07-201"/>
      <sheetName val="BANG TONG HOP CHAM CONG T08"/>
      <sheetName val="BANG TONG HOP CHAM CONG T9"/>
      <sheetName val="CTA NCS cond.2012"/>
      <sheetName val="NHATKY"/>
      <sheetName val="Budget Revenues"/>
      <sheetName val="BH0"/>
      <sheetName val="gVL"/>
      <sheetName val="BILAL2"/>
      <sheetName val="ptvt"/>
      <sheetName val="ctbetong"/>
      <sheetName val="QUOTATION"/>
      <sheetName val="DG-Don vi"/>
      <sheetName val="BCDSPS"/>
      <sheetName val="DANH SACH"/>
      <sheetName val="CDPS"/>
      <sheetName val="DG3285"/>
      <sheetName val="Phuong an 1"/>
      <sheetName val="B2"/>
      <sheetName val="DK_KH"/>
      <sheetName val="ESTI_"/>
      <sheetName val="Xuat_NHap_Ton"/>
      <sheetName val="Nhap_VT"/>
      <sheetName val="Xuat_VT"/>
      <sheetName val="Cantin_&amp;_Vesinh"/>
      <sheetName val="Kho_Nhom"/>
      <sheetName val="Lo_Xi"/>
      <sheetName val="Nau_mang"/>
      <sheetName val="Nau_Cuc"/>
      <sheetName val="Son_Nhiet"/>
      <sheetName val="Chi_Nhanh"/>
      <sheetName val="Kho_Moc"/>
      <sheetName val="Thuy_Dai"/>
      <sheetName val="KVT,_VP,__KCS"/>
      <sheetName val="diachi"/>
      <sheetName val="Scheme B Estimate "/>
      <sheetName val="Gia_vat_tu1"/>
      <sheetName val="DGchitiet_1"/>
      <sheetName val="NL_20021"/>
      <sheetName val="NL_20031"/>
      <sheetName val="khong_dat1"/>
      <sheetName val="TD_PKN1"/>
      <sheetName val="Shift0103_(2)1"/>
      <sheetName val="Ma_KH1"/>
      <sheetName val="KPVC-BD_1"/>
      <sheetName val="CHIET TINH TBA "/>
      <sheetName val="Gia_thanh1"/>
      <sheetName val="Gia_VLNCMTC1"/>
      <sheetName val="KPVC_BD_1"/>
      <sheetName val="KL_CT_Goc1"/>
      <sheetName val="KLNC_Con_Lai1"/>
      <sheetName val="DZ_22KV1"/>
      <sheetName val="Chi_tiet1"/>
      <sheetName val="Bang_chiet_tinh_TBA1"/>
      <sheetName val="MTO_REV_2(ARMOR)1"/>
      <sheetName val="FAB__602M1"/>
      <sheetName val="data__invoice1"/>
      <sheetName val="Gia_V1L1"/>
      <sheetName val="V_lieu1"/>
      <sheetName val="PTVT_(MAU)1"/>
      <sheetName val="Chiet_tinh_dz22"/>
      <sheetName val="PVC_T11"/>
      <sheetName val="PVC_T21"/>
      <sheetName val="PVC_T31"/>
      <sheetName val="Bang_Du_Tinh_Luong_NV"/>
      <sheetName val="Dinh_nghia1"/>
      <sheetName val="List_of_Purchase_orders1"/>
      <sheetName val="Thong_so_(1)1"/>
      <sheetName val="bang_tien_luong"/>
      <sheetName val="Tong_hop"/>
      <sheetName val="Dinh_muc_CP_KTCB_khac"/>
      <sheetName val="Bang_tinh_gia_VL"/>
      <sheetName val="xb_co_thue"/>
      <sheetName val="XL4Poppy_(2)"/>
      <sheetName val="DON_GIA"/>
      <sheetName val="TONGKE3p_"/>
      <sheetName val="TTVanChuyen"/>
      <sheetName val="CHITIET VL-NC-TT-3p"/>
      <sheetName val="GIAVLIEU"/>
      <sheetName val="QMCT"/>
      <sheetName val="_x005f_x0000__x005f_x0000__x005f_x0000__x005f_x0000___2"/>
      <sheetName val="Sheet7"/>
      <sheetName val="_x0000__x0000__x0000__x0000___2"/>
      <sheetName val="_x005f_x0000__x005f_x0000__x005f_x0000__x005f_x0000___3"/>
      <sheetName val="He so"/>
      <sheetName val="DATA"/>
      <sheetName val="_x005f_x0000__x005f_x0000__x005f_x0000__x005f_x0000___4"/>
      <sheetName val="PK Đệ Nhất giá Tiền Phong"/>
      <sheetName val="PK DAY TC ISO"/>
      <sheetName val="PK HD TC ISO"/>
      <sheetName val="PK DAY TC ASTM"/>
      <sheetName val="Khoi Luong"/>
      <sheetName val="DG1"/>
      <sheetName val="PTD"/>
      <sheetName val="Tiên lượng "/>
      <sheetName val="5"/>
      <sheetName val="Nhapxuat"/>
      <sheetName val="TT04"/>
      <sheetName val="vltr"/>
      <sheetName val="CPBT"/>
      <sheetName val="SP"/>
      <sheetName val="구미"/>
      <sheetName val="8호기TEST"/>
      <sheetName val="CT Thang Mo"/>
      <sheetName val="CT  PL"/>
      <sheetName val="VANKHUON"/>
      <sheetName val="PNT-QUOT-#3"/>
      <sheetName val="COAT&amp;WRAP-QIOT-#3"/>
      <sheetName val="TN"/>
      <sheetName val="ND"/>
      <sheetName val="Germany"/>
      <sheetName val="Europe "/>
      <sheetName val="Canada"/>
      <sheetName val="Poland"/>
      <sheetName val="Australia"/>
      <sheetName val="GIA NC, MAY"/>
      <sheetName val="TDTKP1"/>
      <sheetName val="_x005f_x0000__x005f_x0000__x005f_x0000__x005f_x0000___5"/>
      <sheetName val="VCVl"/>
      <sheetName val="Gia tri vat tu"/>
      <sheetName val="_x005f_x0000__x005f_x0000__x005f_x0000__x005f_x0000___6"/>
      <sheetName val="INPUT"/>
      <sheetName val="_x0000__x0000__x0000__x0000___3"/>
      <sheetName val="_x0000__x0000__x0000__x0000___4"/>
      <sheetName val="_x0000__x0000__x0000__x0000___5"/>
      <sheetName val="_x0000__x0000__x0000__x0000___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/>
      <sheetData sheetId="162"/>
      <sheetData sheetId="163" refreshError="1"/>
      <sheetData sheetId="164" refreshError="1"/>
      <sheetData sheetId="165" refreshError="1"/>
      <sheetData sheetId="166" refreshError="1"/>
      <sheetData sheetId="167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/>
      <sheetData sheetId="197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VC"/>
      <sheetName val="TVL"/>
      <sheetName val="ptdg"/>
      <sheetName val="DTCT"/>
      <sheetName val="TH"/>
      <sheetName val="KSTK"/>
      <sheetName val="NTKL"/>
      <sheetName val="Den bu"/>
      <sheetName val="trabang"/>
      <sheetName val="Dg Dchat"/>
      <sheetName val="Dg Dhinh"/>
      <sheetName val="KLNT"/>
      <sheetName val="Congty"/>
      <sheetName val="VPPN"/>
      <sheetName val="XN74"/>
      <sheetName val="XN54"/>
      <sheetName val="XN33"/>
      <sheetName val="NK96"/>
      <sheetName val="XL4Test5"/>
      <sheetName val="Sheet1 (2)"/>
      <sheetName val="Sheet1"/>
      <sheetName val="Chart1"/>
      <sheetName val="chi phi doi"/>
      <sheetName val="Doanh thu"/>
      <sheetName val="TSCD"/>
      <sheetName val="chung tu TM"/>
      <sheetName val="chung tu NH"/>
      <sheetName val="So ke toan"/>
      <sheetName val="00000000"/>
      <sheetName val="10000000"/>
      <sheetName val="XL4Poppy"/>
      <sheetName val="C.noTX01"/>
      <sheetName val="Sheet2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2G.04"/>
      <sheetName val="2G.05"/>
      <sheetName val="2G.06"/>
      <sheetName val="2G.07"/>
      <sheetName val="2G.08"/>
      <sheetName val="2G.09"/>
      <sheetName val="2G.10"/>
      <sheetName val="kl bun"/>
      <sheetName val="kl xay"/>
      <sheetName val="kl dao dat"/>
      <sheetName val="kl lop lot"/>
      <sheetName val="kl san gat"/>
      <sheetName val="2G.11"/>
      <sheetName val="XXXXXXX0"/>
      <sheetName val="XXXXXXX1"/>
      <sheetName val="ka"/>
    </sheetNames>
    <sheetDataSet>
      <sheetData sheetId="0"/>
      <sheetData sheetId="1"/>
      <sheetData sheetId="2"/>
      <sheetData sheetId="3" refreshError="1">
        <row r="8">
          <cell r="A8">
            <v>55</v>
          </cell>
        </row>
        <row r="9">
          <cell r="A9">
            <v>56</v>
          </cell>
        </row>
        <row r="10">
          <cell r="A10">
            <v>58</v>
          </cell>
        </row>
        <row r="11">
          <cell r="A11">
            <v>60</v>
          </cell>
        </row>
        <row r="12">
          <cell r="A12">
            <v>59</v>
          </cell>
        </row>
        <row r="13">
          <cell r="A13">
            <v>65</v>
          </cell>
        </row>
        <row r="14">
          <cell r="A14">
            <v>62</v>
          </cell>
        </row>
        <row r="15">
          <cell r="A15">
            <v>63</v>
          </cell>
        </row>
        <row r="16">
          <cell r="A16">
            <v>25</v>
          </cell>
        </row>
        <row r="18">
          <cell r="A18">
            <v>33</v>
          </cell>
        </row>
        <row r="19">
          <cell r="A19">
            <v>34</v>
          </cell>
        </row>
        <row r="20">
          <cell r="A20">
            <v>35</v>
          </cell>
        </row>
        <row r="21">
          <cell r="A21">
            <v>36</v>
          </cell>
        </row>
        <row r="22">
          <cell r="A22">
            <v>37</v>
          </cell>
        </row>
        <row r="23">
          <cell r="A23">
            <v>71</v>
          </cell>
        </row>
        <row r="24">
          <cell r="A24">
            <v>70</v>
          </cell>
        </row>
        <row r="25">
          <cell r="A25">
            <v>80</v>
          </cell>
        </row>
        <row r="26">
          <cell r="A26">
            <v>81</v>
          </cell>
        </row>
        <row r="27">
          <cell r="A27">
            <v>65</v>
          </cell>
        </row>
        <row r="28">
          <cell r="A28">
            <v>10</v>
          </cell>
        </row>
        <row r="30">
          <cell r="A30">
            <v>15</v>
          </cell>
        </row>
        <row r="31">
          <cell r="A31">
            <v>14</v>
          </cell>
        </row>
        <row r="33">
          <cell r="A33">
            <v>26</v>
          </cell>
        </row>
        <row r="34">
          <cell r="A34">
            <v>27</v>
          </cell>
        </row>
        <row r="35">
          <cell r="A35">
            <v>28</v>
          </cell>
        </row>
        <row r="36">
          <cell r="A36">
            <v>29</v>
          </cell>
        </row>
        <row r="37">
          <cell r="A37">
            <v>30</v>
          </cell>
        </row>
        <row r="38">
          <cell r="A38">
            <v>31</v>
          </cell>
        </row>
        <row r="40">
          <cell r="A40">
            <v>42</v>
          </cell>
        </row>
        <row r="41">
          <cell r="A41">
            <v>43</v>
          </cell>
        </row>
        <row r="42">
          <cell r="A42">
            <v>52</v>
          </cell>
        </row>
        <row r="43">
          <cell r="A43">
            <v>53</v>
          </cell>
        </row>
        <row r="44">
          <cell r="A44">
            <v>57</v>
          </cell>
        </row>
        <row r="47">
          <cell r="A47">
            <v>54</v>
          </cell>
        </row>
        <row r="48">
          <cell r="A48">
            <v>72</v>
          </cell>
        </row>
        <row r="49">
          <cell r="A49">
            <v>51</v>
          </cell>
        </row>
        <row r="50">
          <cell r="A50">
            <v>63</v>
          </cell>
        </row>
        <row r="51">
          <cell r="A51">
            <v>62</v>
          </cell>
        </row>
        <row r="52">
          <cell r="A52">
            <v>64</v>
          </cell>
        </row>
        <row r="54">
          <cell r="A54">
            <v>88</v>
          </cell>
        </row>
        <row r="55">
          <cell r="A55">
            <v>89</v>
          </cell>
        </row>
        <row r="56">
          <cell r="A56">
            <v>44</v>
          </cell>
        </row>
        <row r="57">
          <cell r="A57">
            <v>87</v>
          </cell>
        </row>
        <row r="59">
          <cell r="A59" t="str">
            <v>VL</v>
          </cell>
        </row>
        <row r="67">
          <cell r="A67">
            <v>41</v>
          </cell>
        </row>
        <row r="69">
          <cell r="A69">
            <v>41</v>
          </cell>
        </row>
        <row r="70">
          <cell r="A70">
            <v>12</v>
          </cell>
        </row>
        <row r="71">
          <cell r="A71">
            <v>32</v>
          </cell>
        </row>
        <row r="72">
          <cell r="A72">
            <v>9</v>
          </cell>
        </row>
        <row r="73">
          <cell r="A73">
            <v>11</v>
          </cell>
        </row>
        <row r="75">
          <cell r="A75">
            <v>39</v>
          </cell>
        </row>
        <row r="76">
          <cell r="A76">
            <v>40</v>
          </cell>
        </row>
        <row r="77">
          <cell r="A77">
            <v>43</v>
          </cell>
        </row>
        <row r="78">
          <cell r="A78">
            <v>38</v>
          </cell>
        </row>
        <row r="79">
          <cell r="A79">
            <v>79</v>
          </cell>
        </row>
        <row r="80">
          <cell r="A80">
            <v>21</v>
          </cell>
        </row>
        <row r="81">
          <cell r="A81">
            <v>23</v>
          </cell>
        </row>
        <row r="82">
          <cell r="A82">
            <v>24</v>
          </cell>
        </row>
        <row r="84">
          <cell r="A84">
            <v>44</v>
          </cell>
        </row>
        <row r="85">
          <cell r="A85">
            <v>49</v>
          </cell>
        </row>
        <row r="86">
          <cell r="A86">
            <v>50</v>
          </cell>
        </row>
        <row r="87">
          <cell r="A87">
            <v>47</v>
          </cell>
        </row>
        <row r="88">
          <cell r="A88">
            <v>61</v>
          </cell>
        </row>
        <row r="89">
          <cell r="A89">
            <v>48</v>
          </cell>
        </row>
        <row r="90">
          <cell r="A90">
            <v>66</v>
          </cell>
        </row>
        <row r="91">
          <cell r="A91">
            <v>67</v>
          </cell>
        </row>
        <row r="92">
          <cell r="A92">
            <v>68</v>
          </cell>
        </row>
        <row r="93">
          <cell r="A93">
            <v>69</v>
          </cell>
        </row>
        <row r="94">
          <cell r="A94">
            <v>51</v>
          </cell>
        </row>
        <row r="95">
          <cell r="A95">
            <v>45</v>
          </cell>
        </row>
        <row r="96">
          <cell r="A96">
            <v>46</v>
          </cell>
        </row>
        <row r="98">
          <cell r="A98">
            <v>85</v>
          </cell>
        </row>
        <row r="99">
          <cell r="A99">
            <v>86</v>
          </cell>
        </row>
        <row r="100">
          <cell r="A100">
            <v>97</v>
          </cell>
        </row>
        <row r="101">
          <cell r="A101">
            <v>98</v>
          </cell>
        </row>
        <row r="102">
          <cell r="A102">
            <v>58</v>
          </cell>
        </row>
        <row r="103">
          <cell r="A103">
            <v>59</v>
          </cell>
        </row>
        <row r="104">
          <cell r="A104">
            <v>51</v>
          </cell>
        </row>
        <row r="105">
          <cell r="A105">
            <v>56</v>
          </cell>
        </row>
        <row r="106">
          <cell r="A106">
            <v>84</v>
          </cell>
        </row>
        <row r="107">
          <cell r="A107">
            <v>94</v>
          </cell>
        </row>
        <row r="108">
          <cell r="A108">
            <v>72</v>
          </cell>
        </row>
        <row r="110">
          <cell r="A110">
            <v>85</v>
          </cell>
        </row>
        <row r="111">
          <cell r="A111">
            <v>96</v>
          </cell>
        </row>
        <row r="112">
          <cell r="A112">
            <v>92</v>
          </cell>
        </row>
        <row r="113">
          <cell r="A113">
            <v>95</v>
          </cell>
        </row>
        <row r="114">
          <cell r="A114">
            <v>84</v>
          </cell>
        </row>
        <row r="115">
          <cell r="A115">
            <v>94</v>
          </cell>
        </row>
        <row r="116">
          <cell r="A116">
            <v>12</v>
          </cell>
        </row>
        <row r="117">
          <cell r="A117">
            <v>90</v>
          </cell>
        </row>
        <row r="118">
          <cell r="A118">
            <v>91</v>
          </cell>
        </row>
        <row r="120">
          <cell r="A120">
            <v>85</v>
          </cell>
        </row>
        <row r="121">
          <cell r="A121">
            <v>86</v>
          </cell>
        </row>
        <row r="122">
          <cell r="A122">
            <v>93</v>
          </cell>
        </row>
        <row r="123">
          <cell r="A123">
            <v>94</v>
          </cell>
        </row>
        <row r="124">
          <cell r="A124">
            <v>96</v>
          </cell>
        </row>
        <row r="125">
          <cell r="A125">
            <v>84</v>
          </cell>
        </row>
        <row r="126">
          <cell r="A126">
            <v>12</v>
          </cell>
        </row>
        <row r="128">
          <cell r="A128">
            <v>76</v>
          </cell>
        </row>
        <row r="129">
          <cell r="A129">
            <v>73</v>
          </cell>
        </row>
        <row r="130">
          <cell r="A130">
            <v>74</v>
          </cell>
        </row>
        <row r="131">
          <cell r="A131">
            <v>77</v>
          </cell>
        </row>
        <row r="132">
          <cell r="A132">
            <v>78</v>
          </cell>
        </row>
        <row r="133">
          <cell r="A133">
            <v>75</v>
          </cell>
        </row>
        <row r="135">
          <cell r="A135">
            <v>82</v>
          </cell>
        </row>
        <row r="136">
          <cell r="A136">
            <v>81</v>
          </cell>
        </row>
        <row r="137">
          <cell r="A137">
            <v>16</v>
          </cell>
        </row>
        <row r="139">
          <cell r="A139">
            <v>84</v>
          </cell>
        </row>
        <row r="140">
          <cell r="A140">
            <v>85</v>
          </cell>
        </row>
        <row r="141">
          <cell r="A141">
            <v>94</v>
          </cell>
        </row>
        <row r="142">
          <cell r="A142">
            <v>96</v>
          </cell>
        </row>
        <row r="144">
          <cell r="A144">
            <v>73</v>
          </cell>
        </row>
        <row r="145">
          <cell r="A145">
            <v>74</v>
          </cell>
        </row>
        <row r="146">
          <cell r="A146">
            <v>78</v>
          </cell>
        </row>
        <row r="147">
          <cell r="A147">
            <v>11</v>
          </cell>
        </row>
        <row r="148">
          <cell r="A148">
            <v>10</v>
          </cell>
        </row>
        <row r="149">
          <cell r="A149">
            <v>18</v>
          </cell>
        </row>
        <row r="150">
          <cell r="A150">
            <v>12</v>
          </cell>
        </row>
        <row r="151">
          <cell r="A151">
            <v>75</v>
          </cell>
        </row>
        <row r="152">
          <cell r="A152">
            <v>79</v>
          </cell>
        </row>
        <row r="153">
          <cell r="A153">
            <v>21</v>
          </cell>
        </row>
        <row r="154">
          <cell r="A154">
            <v>22</v>
          </cell>
        </row>
        <row r="155">
          <cell r="A155">
            <v>23</v>
          </cell>
        </row>
        <row r="156">
          <cell r="A156">
            <v>24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XL4Poppy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k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CPV"/>
      <sheetName val="DGCM"/>
      <sheetName val="TL-I"/>
      <sheetName val="chitiet"/>
      <sheetName val="THG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chi tiet "/>
      <sheetName val="chi tiet huong"/>
      <sheetName val="TH"/>
      <sheetName val="TH (2)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HR SWGR &amp; MCC"/>
      <sheetName val="DC1605"/>
      <sheetName val="DcnamTV"/>
      <sheetName val="ppnamdaibieu"/>
      <sheetName val="TyleAdreyanop"/>
      <sheetName val="ppAdreyanop"/>
      <sheetName val="ketqua"/>
      <sheetName val="maxminth"/>
      <sheetName val="MTO REV_2_ARMOR_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ᄀ_x0000__x0000_䅀ᄀ_x0000__x0000_䅀ᄀ_x0000__x0000_䅀ᄀ_x0000__x0000_䅀ᄀ_x0000__x0000_䅀_x0000_䅀ᘀŀ_x0000_䅀ᘀŀ_x0000_䅀ᘀ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10000000"/>
      <sheetName val="20000000"/>
      <sheetName val="30000000"/>
      <sheetName val="5 nam (tach)"/>
      <sheetName val="5 nam (tach) (2)"/>
      <sheetName val="KH 2003"/>
      <sheetName val="ᄀ_x0000_䅀ᄀ_x0000_䅀ᄀ_x0000_䅀ᄀ_x0000_䅀ᄀ_x0000_䅀_x0000_䅀ᘀŀ_x0000_䅀ᘀŀ_x0000_䅀ᘀŀ_x0000_䅀ᘀŀ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။H 12-1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WEATHER P_x0003__x0000_OF LTG. &amp; ROD LTG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20000000_x0000__x0000__x0000__x0000__x0000__x0000__x0000__x0000__x0000__x0000__x0000_♸Ģ_x0000__x0004__x0000__x0000__x0000__x0000__x0000__x0000_怨Ģ"/>
      <sheetName val="RUILDING ELE."/>
      <sheetName val="Hoan ã,anh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[99Q3299(REV.1).xlsUSheet10"/>
      <sheetName val="Duong cong vu hci (9;) (2)"/>
      <sheetName val="DT"/>
      <sheetName val="CP"/>
      <sheetName val="BCT6"/>
      <sheetName val="MTO REV.0(ARMO_x0012_ ON SHORE)"/>
      <sheetName val="DTCT"/>
      <sheetName val="PTVT"/>
      <sheetName val="THDT"/>
      <sheetName val="THVT"/>
      <sheetName val="THGT"/>
      <sheetName val="NEW-PANEL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BCD"/>
      <sheetName val="Nhat ky so cai"/>
      <sheetName val="BCCPSXthang"/>
      <sheetName val="BCCP Nam"/>
      <sheetName val="BCCPSXquy"/>
      <sheetName val="131"/>
      <sheetName val="111"/>
      <sheetName val="141"/>
      <sheetName val="142"/>
      <sheetName val="331"/>
      <sheetName val="334"/>
      <sheetName val="336"/>
      <sheetName val="338"/>
      <sheetName val="421"/>
      <sheetName val="CD"/>
      <sheetName val="gia nhan cong_x0000__x0000__x0000__x0000__x0000__x0000__x0000__x0000__x0000__x0000__x0000__x0000_傰_x0000__x0004__x0000__x0000_"/>
      <sheetName val="Sheet!4"/>
      <sheetName val=""/>
      <sheetName val="kl28-10"/>
      <sheetName val="04000002"/>
      <sheetName val="Duong cong vၵ hcm (7)"/>
      <sheetName val="ᄀ"/>
      <sheetName val="B"/>
      <sheetName val="MTO REV..............nRE)"/>
      <sheetName val="km345+410-km345+500 (6)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 refreshError="1"/>
      <sheetData sheetId="244" refreshError="1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 refreshError="1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 refreshError="1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 refreshError="1"/>
      <sheetData sheetId="459"/>
      <sheetData sheetId="460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 refreshError="1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 refreshError="1"/>
      <sheetData sheetId="494"/>
      <sheetData sheetId="495"/>
      <sheetData sheetId="496"/>
      <sheetData sheetId="497"/>
      <sheetData sheetId="498"/>
      <sheetData sheetId="499"/>
      <sheetData sheetId="500" refreshError="1"/>
      <sheetData sheetId="501" refreshError="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hi cong doan"/>
      <sheetName val="BANG TONG HOP LUONG"/>
      <sheetName val="VAN PHONG DN"/>
      <sheetName val="Phuc vu VP"/>
      <sheetName val="HO YEN THANG 2"/>
      <sheetName val="HO YTHANG  BV"/>
      <sheetName val="TAM CHUC - KHA PHONG"/>
      <sheetName val="DUONG TAM DIEP"/>
      <sheetName val="HO DONG CHUONG"/>
      <sheetName val="NMN_Yen Mo"/>
      <sheetName val="QUYNHLUU"/>
      <sheetName val="DUONG 477"/>
      <sheetName val="Sheet9"/>
      <sheetName val="nang luong"/>
      <sheetName val="xang xe"/>
      <sheetName val="Sheet14"/>
      <sheetName val="Sheet15"/>
      <sheetName val="Sheet15 (2)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i"/>
      <sheetName val="Thu tien da den bu"/>
      <sheetName val="bo xung Ho Tro "/>
      <sheetName val="BO XUNG den bu"/>
      <sheetName val="TONG HOP"/>
      <sheetName val="Ho Tro"/>
      <sheetName val="TONG HOP (2)"/>
      <sheetName val="DEN BU ANG MUONG +CON MEO+BATKH"/>
      <sheetName val="bat khoai"/>
      <sheetName val="SO LIEU TONG HOP"/>
      <sheetName val="DEN BU ANG MUONG +CON MEO"/>
      <sheetName val="DANH SACH CAC HO"/>
      <sheetName val="UB+CAC HO"/>
      <sheetName val="MA+1L+2L 9,13"/>
      <sheetName val="TINH TIEN DEN BU CAC HO 9,13"/>
      <sheetName val="1L+2L 8.5,12"/>
      <sheetName val="TINH TIEN CAC HO 8.5,12"/>
      <sheetName val="TINH TIEN DEN BU CAC HO VA UBND"/>
      <sheetName val="DAT UB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D"/>
      <sheetName val="TN"/>
      <sheetName val="THN"/>
      <sheetName val="CAMAY"/>
      <sheetName val="VL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NHALCONGduong"/>
      <sheetName val="Congty"/>
      <sheetName val="VPPN"/>
      <sheetName val="XN74"/>
      <sheetName val="XN54"/>
      <sheetName val="XN33"/>
      <sheetName val="NK96"/>
      <sheetName val="XL4Test5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NLANCONGduong"/>
      <sheetName val="ဳ0000000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Tra_bang"/>
      <sheetName val="XL_x0014_Poppy"/>
      <sheetName val="NHALCONGdu_x000f_ng"/>
      <sheetName val="Nha_x000e_ cong`#/.g"/>
      <sheetName val="XL4Poppy (2䀁"/>
      <sheetName val="DTCT"/>
      <sheetName val="DGduong"/>
      <sheetName val="PhatsiûÎ"/>
      <sheetName val="TT35"/>
      <sheetName val="TT"/>
      <sheetName val="THM"/>
      <sheetName val="THAT"/>
      <sheetName val="THTN"/>
      <sheetName val="THGC"/>
      <sheetName val="GCTL"/>
      <sheetName val="?0000000"/>
      <sheetName val="FHANCONGduong"/>
      <sheetName val="N`an cong cong"/>
      <sheetName val="DONGIA"/>
      <sheetName val="CHITIET"/>
      <sheetName val="GIAVL"/>
      <sheetName val="XL4Poppy (2?"/>
      <sheetName val="dongia (2)"/>
      <sheetName val="LKVL-CK-HT-GD1"/>
      <sheetName val="giathanh1"/>
      <sheetName val="THPDMoi  (2)"/>
      <sheetName val="gtrinh"/>
      <sheetName val="phuluc1"/>
      <sheetName val="TONG HOP VL-NC"/>
      <sheetName val="lam-moi"/>
      <sheetName val="TONGKE3p "/>
      <sheetName val="TH VL, NC, DDHT Thanhphuoc"/>
      <sheetName val="#REF"/>
      <sheetName val="thao-go"/>
      <sheetName val="DON GIA"/>
      <sheetName val="TONGKE-HT"/>
      <sheetName val="DG"/>
      <sheetName val="t-h HA THE"/>
      <sheetName val="CHITIET VL-NC-TT -1p"/>
      <sheetName val="TONG HOP VL-NC TT"/>
      <sheetName val="TNHCHINH"/>
      <sheetName val="TH XL"/>
      <sheetName val="CHITIET VL-NC"/>
      <sheetName val="VC"/>
      <sheetName val="Tiepdia"/>
      <sheetName val="CHITIET VL-NC-TT-3p"/>
      <sheetName val="TDTKP"/>
      <sheetName val="TDTKP1"/>
      <sheetName val="KPVC-BD "/>
      <sheetName val="VCV-BE-TONG"/>
      <sheetName val="Tai khoan"/>
      <sheetName val="CTGS"/>
      <sheetName val="Bang_tra"/>
      <sheetName val="²_x0000__x0000_t4"/>
      <sheetName val="Sh_x0003__x0000_t3"/>
      <sheetName val="M_x0014_C"/>
      <sheetName val="NHALCOJGduong"/>
      <sheetName val="TPAN-TRUONGXUAN"/>
      <sheetName val="S(eet12"/>
      <sheetName val="Nhan cong`#_.g"/>
      <sheetName val="Nha_x000e_ cong`#_.g"/>
      <sheetName val="_0000000"/>
      <sheetName val="XL4Poppy (2_"/>
      <sheetName val="²"/>
      <sheetName val="Sh_x0003_"/>
      <sheetName val="gvl"/>
      <sheetName val="Chiet tinh dz35"/>
      <sheetName val="TSCD"/>
      <sheetName val="Cp&gt;10-Ln&lt;10"/>
      <sheetName val="Ln&lt;20"/>
      <sheetName val="EIRR&gt;1&lt;1"/>
      <sheetName val="EIRR&gt; 2"/>
      <sheetName val="EIRR&lt;2"/>
      <sheetName val="Nhan ckng cong"/>
      <sheetName val="10_x0010_00000"/>
      <sheetName val="XL4Pop0y (2)"/>
      <sheetName val="Nhan cong`_x0003_/.g"/>
      <sheetName val="NHANCONGduo.g"/>
      <sheetName val="MTO REV.2(ARMOR)"/>
      <sheetName val="Dieuchinh"/>
      <sheetName val="HE SO"/>
      <sheetName val="Coc 32 m(Cho mo)"/>
      <sheetName val="Nhan_cong_cong"/>
      <sheetName val="XL4Poppy_(2)"/>
      <sheetName val="Nhan_cong`#/_g"/>
      <sheetName val="PHU_XUAN"/>
      <sheetName val="PHU_XUAN_(2)"/>
      <sheetName val="TRAN-TRUONGXUAN_(2)"/>
      <sheetName val="HOA_AN_(2)"/>
      <sheetName val="XL4Poppy_(2䀁"/>
      <sheetName val="XLPoppy"/>
      <sheetName val="N`an_cong_cong"/>
      <sheetName val="NHALCONGdung"/>
      <sheetName val="Nha_cong`#/_g"/>
      <sheetName val="Chi phi khac 4.3KH-CP"/>
      <sheetName val="uniBase"/>
      <sheetName val="vniBase"/>
      <sheetName val="abcBase"/>
      <sheetName val="tra_vat_lieu"/>
      <sheetName val="NHALÃONGduong"/>
      <sheetName val="Óheet1"/>
      <sheetName val="CÈTT"/>
      <sheetName val="TRAN-TÒUONGXUAN"/>
      <sheetName val="XXHXXXXX"/>
      <sheetName val="V!oSL"/>
      <sheetName val="ÄMCTDoiDonVi"/>
      <sheetName val="²??t4"/>
      <sheetName val="vlieu"/>
      <sheetName val="Sh_x0003_?t3"/>
      <sheetName val="Shegt6"/>
      <sheetName val="Shget7"/>
      <sheetName val="Sjeet8"/>
      <sheetName val="Sheeu15"/>
      <sheetName val="XXXYXXXX"/>
      <sheetName val="KQPTRLNgang"/>
      <sheetName val="DTCP"/>
      <sheetName val="2000_x0010_000"/>
      <sheetName val="MTL$-INTER"/>
      <sheetName val="SUMMARY"/>
      <sheetName val="Nhan cong`_x0003__.g"/>
      <sheetName val="CLa"/>
      <sheetName val="TRAN-TRUONG塅䕃⹌塅E(2)"/>
      <sheetName val="Tra KS"/>
      <sheetName val="²_x0000__x0000_€t4"/>
      <sheetName val="XL4Test5S"/>
      <sheetName val="TRAN-TRUONG????E(2)"/>
      <sheetName val="²??€t4"/>
      <sheetName val="²__t4"/>
      <sheetName val="Overview"/>
      <sheetName val="Sh_x0003__t3"/>
      <sheetName val="HL4Poppy"/>
      <sheetName val="Nhatkychung"/>
      <sheetName val="Nhatkychung - cu"/>
      <sheetName val="THPD ±µ_x0008_&quot;_x0000__x0000__x0000_"/>
      <sheetName val="nhan cong"/>
      <sheetName val="Truot_nen"/>
      <sheetName val="Luong+may"/>
      <sheetName val="Nhan_cong`#__g"/>
      <sheetName val="Nha_cong`#__g"/>
      <sheetName val="²__€t4"/>
      <sheetName val="NEW-PANEL"/>
      <sheetName val="XL4Poppy_(2?"/>
      <sheetName val="tra-vat-lieu"/>
      <sheetName val="DAMNEN KHONG HC"/>
      <sheetName val="DAM NEN HC"/>
      <sheetName val="T_NG HOP VL-NC TT"/>
      <sheetName val="DT32"/>
      <sheetName val="chitimc"/>
      <sheetName val="Chiet_tinh_dz35"/>
      <sheetName val="NHALCO_x000e_Gduong"/>
      <sheetName val="THPD ±µ_x0008_&quot;???"/>
      <sheetName val="FA-LISTING"/>
      <sheetName val="tuong"/>
      <sheetName val="QMCT"/>
      <sheetName val="XXX೼_x0000_XXX"/>
      <sheetName val="@SO"/>
      <sheetName val="XN'4"/>
      <sheetName val="Input"/>
      <sheetName val="Sheet!3"/>
      <sheetName val="XL4Po`py (2?"/>
      <sheetName val="cvc"/>
      <sheetName val="Phatsi??"/>
      <sheetName val="Phatsi��"/>
      <sheetName val="�_x0000__x0000_�t4"/>
      <sheetName val="�??�t4"/>
      <sheetName val="�"/>
      <sheetName val="�__�t4"/>
      <sheetName val="CPTNo"/>
      <sheetName val="chiet tinh"/>
      <sheetName val="chu chuong"/>
      <sheetName val="Chart1"/>
      <sheetName val="_x0000__x0010_*_x0000__x0000__x0000_'"/>
      <sheetName val="N`an cgng cong"/>
      <sheetName val="TRAN-TRUONG____E(2)"/>
      <sheetName val="_x0000__x0000__x0000__x0000__x0000__x0000__x0000__x0000_ (2)"/>
      <sheetName val="_x0000__x0000__x0000__x0000__x0000__x0000__x0000__x0000_ (2?"/>
      <sheetName val="Quan Ly Ban Ve TKTC"/>
      <sheetName val="CODE"/>
      <sheetName val="XL4Po`py (2䀁"/>
      <sheetName val="BXLDL"/>
      <sheetName val="XL4Poppy_(2_"/>
      <sheetName val="?_x0010_*???'"/>
      <sheetName val="????????"/>
      <sheetName val="???????? (2)"/>
      <sheetName val="???????? (2?"/>
      <sheetName val="2      0"/>
      <sheetName val="KKKKKKKK"/>
      <sheetName val="JD"/>
      <sheetName val="XL4Po`py (2_"/>
      <sheetName val="TTDN"/>
      <sheetName val="XL_x005f_x0014_Poppy"/>
      <sheetName val="NHALCONGdu_x005f_x000f_ng"/>
      <sheetName val="Nha_x005f_x000e_ cong`#_.g"/>
      <sheetName val="TD"/>
      <sheetName val="Pricing Notes"/>
      <sheetName val="CHT_x0014_"/>
      <sheetName val="THPD ±µ_x0008_&quot;___"/>
      <sheetName val="luong06"/>
      <sheetName val="Parem"/>
      <sheetName val="_x0000__x0000__x0000__x0000__x0000__x0000__x0000__x0000_ (2_"/>
      <sheetName val="_x0000__x0000__x0000__x0000__x0000__x0000__x0000__x0000__(2)"/>
      <sheetName val="KKKKKKKK (2)"/>
      <sheetName val="KKKKKKKK (2?"/>
      <sheetName val="KKKKKKKK (2_"/>
      <sheetName val="_x0004__x0000_"/>
      <sheetName val="S`eet13"/>
      <sheetName val="????t4"/>
      <sheetName val="?"/>
      <sheetName val="[DT32.xls]Nhan cong`#/.g"/>
      <sheetName val="[DT32.xls]Nha_x000e_ cong`#/.g"/>
      <sheetName val="[DT32.xls]Nhan cong`_x0003_/.g"/>
      <sheetName val="[DT32.xls]Nhan_cong`#/_g"/>
      <sheetName val="[DT32.xls]Nha_cong`#/_g"/>
      <sheetName val="________BLDG"/>
      <sheetName val="________"/>
      <sheetName val="________ (2)"/>
      <sheetName val="________ (2_"/>
      <sheetName val="__x0010______"/>
      <sheetName val="Lç khoan LK1"/>
      <sheetName val="LME"/>
      <sheetName val="Aux"/>
      <sheetName val="Detailed"/>
      <sheetName val="GTTBA"/>
      <sheetName val="XXX೼"/>
      <sheetName val="Phatsi__"/>
      <sheetName val="MTO REV.0"/>
      <sheetName val="O-B"/>
      <sheetName val="S-B"/>
      <sheetName val="V-B"/>
      <sheetName val="²_x005f_x0000__x005f_x0000_t4"/>
      <sheetName val="bang tien luong"/>
      <sheetName val="10_x005f_x0010_00000"/>
      <sheetName val="Nhan cong`_x005f_x0003__.g"/>
      <sheetName val="Sh_x005f_x0003__x005f_x0000_t3"/>
      <sheetName val="Sh_x005f_x0003__t3"/>
      <sheetName val="Sh_x005f_x0003_"/>
      <sheetName val="2000_x005f_x0010_000"/>
      <sheetName val="²_x005f_x0000__x005f_x0000_€t4"/>
      <sheetName val="M_x005f_x0014_C"/>
      <sheetName val="�_x005f_x0000__x005f_x0000_�t4"/>
      <sheetName val="PCDH-KMV"/>
      <sheetName val="T.Tinh"/>
      <sheetName val="XXX೼_XXX"/>
      <sheetName val="XL_x005f_x005f_x005f_x0014_Poppy"/>
      <sheetName val="Sh_x005f_x005f_x005f_x0003__x005f_x005f_x005f_x0000_t3"/>
      <sheetName val="NHALCONGdu_x005f_x005f_x005f_x000f_ng"/>
      <sheetName val="Nha_x005f_x005f_x005f_x000e_ cong`#_.g"/>
      <sheetName val="Sh_x005f_x005f_x005f_x0003_"/>
      <sheetName val="Sh_x005f_x005f_x005f_x0003__t3"/>
      <sheetName val="XL_x005f_x005f_x005f_x005f_x005f_x005f_x005f_x0014_Popp"/>
      <sheetName val="Sh_x005f_x005f_x005f_x005f_x005f_x005f_x005f_x0003__x00"/>
      <sheetName val="NHALCONGdu_x005f_x005f_x005f_x005f_x005f_x005f_x0"/>
      <sheetName val="Nha_x005f_x005f_x005f_x005f_x005f_x005f_x005f_x000e_ co"/>
      <sheetName val="Sh_x005f_x005f_x005f_x005f_x005f_x005f_x005f_x0003_"/>
      <sheetName val="Sh_x005f_x005f_x005f_x005f_x005f_x005f_x005f_x0003__t3"/>
      <sheetName val="dtxl"/>
      <sheetName val="XL_x005f_x005f_x005f_x005f_x005f_x005f_x005f_x005f_x005"/>
      <sheetName val="Sh_x005f_x005f_x005f_x005f_x005f_x005f_x005f_x005f_x005"/>
      <sheetName val="Nha_x005f_x005f_x005f_x005f_x005f_x005f_x005f_x005f_x00"/>
      <sheetName val="IBASE"/>
      <sheetName val="Nha_x005f_x000e_ cong`#/.g"/>
      <sheetName val="Nhan cong`_x005f_x0003_/.g"/>
      <sheetName val="Sh_x005f_x0003_?t3"/>
      <sheetName val="XXX೼?XXX"/>
      <sheetName val="Nha_x005f_x005f_x005f_x000e_ cong`#/.g"/>
      <sheetName val="Sh_x005f_x005f_x005f_x0003_?t3"/>
      <sheetName val="Sh_x005f_x005f_x005f_x005f_x005f_x005f_x005f_x0003_?t3"/>
      <sheetName val="???????? (2_"/>
      <sheetName val="????????_(2)"/>
      <sheetName val="Shemt10"/>
      <sheetName val="Tri_bang"/>
      <sheetName val="CT_x0002__x0000_"/>
      <sheetName val="10_x005f_x005f_x005f_x0010_00000"/>
      <sheetName val="Nhan cong`_x005f_x005f_x005f_x0003__.g"/>
      <sheetName val="²_x005f_x005f_x005f_x0000__x005f_x005f_x005f_x0000_t4"/>
      <sheetName val="2000_x005f_x005f_x005f_x0010_000"/>
      <sheetName val="²_x005f_x005f_x005f_x0000__x005f_x005f_x005f_x0000_€t4"/>
      <sheetName val="M_x005f_x005f_x005f_x0014_C"/>
      <sheetName val="�_x005f_x005f_x005f_x0000__x005f_x005f_x005f_x0000_�t4"/>
      <sheetName val="10_x005f_x005f_x005f_x005f_x005f_x005f_x005f_x0010_0000"/>
      <sheetName val="Nhan cong`_x005f_x005f_x005f_x005f_x005f_x005f_x0"/>
      <sheetName val="²_x005f_x005f_x005f_x005f_x005f_x005f_x005f_x0000__x005"/>
      <sheetName val="2000_x005f_x005f_x005f_x005f_x005f_x005f_x005f_x0010_00"/>
      <sheetName val="M_x005f_x005f_x005f_x005f_x005f_x005f_x005f_x0014_C"/>
      <sheetName val="�_x005f_x005f_x005f_x005f_x005f_x005f_x005f_x0000__x005"/>
      <sheetName val="DOJGIA"/>
      <sheetName val="____t4"/>
      <sheetName val="_"/>
      <sheetName val="Cp_10_Ln_10"/>
      <sheetName val="Ln_20"/>
      <sheetName val="EIRR_1_1"/>
      <sheetName val="EIRR_ 2"/>
      <sheetName val="EIRR_2"/>
      <sheetName val="_x0000__x0000__x0000__x0000__x0000__x0000__x0000__x0000__(2?"/>
      <sheetName val="X2.xls_x0002__x0000__x0000_ND_x0002_"/>
      <sheetName val="_x0000__x0000__x0000__x0000__x0000__x0000__x0000__x0000__(2_"/>
      <sheetName val="KKKKKKKK_(2)"/>
      <sheetName val="?__?t4"/>
      <sheetName val="thag-go"/>
      <sheetName val="KLHT"/>
      <sheetName val="THKP"/>
      <sheetName val="_x005f_x0000__x005f_x0000__x005f_x0000__x005f_x0000__x0"/>
      <sheetName val="Gia vat tu"/>
      <sheetName val="Nhan_cong_cong1"/>
      <sheetName val="XL4Poppy_(2)1"/>
      <sheetName val="Nhan_cong`#/_g1"/>
      <sheetName val="PHU_XUAN1"/>
      <sheetName val="PHU_XUAN_(2)1"/>
      <sheetName val="TRAN-TRUONGXUAN_(2)1"/>
      <sheetName val="HOA_AN_(2)1"/>
      <sheetName val="XL4Poppy_(2䀁1"/>
      <sheetName val="dongia_(2)"/>
      <sheetName val="THPDMoi__(2)"/>
      <sheetName val="TONG_HOP_VL-NC"/>
      <sheetName val="TONGKE3p_"/>
      <sheetName val="TH_VL,_NC,_DDHT_Thanhphuoc"/>
      <sheetName val="DON_GIA"/>
      <sheetName val="t-h_HA_THE"/>
      <sheetName val="CHITIET_VL-NC-TT_-1p"/>
      <sheetName val="TONG_HOP_VL-NC_TT"/>
      <sheetName val="TH_XL"/>
      <sheetName val="CHITIET_VL-NC"/>
      <sheetName val="CHITIET_VL-NC-TT-3p"/>
      <sheetName val="KPVC-BD_"/>
      <sheetName val="N`an_cong_cong1"/>
      <sheetName val="Tai_khoan"/>
      <sheetName val="MTO_REV_2(ARMOR)"/>
      <sheetName val="HE_SO"/>
      <sheetName val="Sht3"/>
      <sheetName val="Nhan_ckng_cong"/>
      <sheetName val="1000000"/>
      <sheetName val="XL4Pop0y_(2)"/>
      <sheetName val="Nhan_cong`/_g"/>
      <sheetName val="Nhan_cong`#__g1"/>
      <sheetName val="EIRR&gt;_2"/>
      <sheetName val="NHANCONGduo_g"/>
      <sheetName val="2000000"/>
      <sheetName val="Sh?t3"/>
      <sheetName val="Sh"/>
      <sheetName val="Coc_32_m(Cho_mo)"/>
      <sheetName val="Nhan_cong`__g"/>
      <sheetName val="Tra_KS"/>
      <sheetName val="Sh_t3"/>
      <sheetName val="N`an_cgng_cong"/>
      <sheetName val="[DT32.xls][DT32.xls]Nhan cong`#"/>
      <sheetName val="[DT32.xls][DT32.xls]Nha_x000e_ cong`#"/>
      <sheetName val="[DT32.xls]Nha_x005f_x000e_ cong`#/.g"/>
      <sheetName val="[DT32.xls]Nhan cong`_x005f_x0003_/.g"/>
      <sheetName val="[DT32.xls][DT32.xls]Nhan cong`_x0003_"/>
      <sheetName val="[DT32.xls][DT32.xls]Nhan_cong`#"/>
      <sheetName val="[DT32.xls][DT32.xls][DT32.xls]N"/>
      <sheetName val="[DT32.xls][DT32.xls]Nha_x005f_x000e_ "/>
      <sheetName val="[DT32.xls][DT32.xls]Nhan cong`_"/>
      <sheetName val="[DT32.xls][DT32.xls]Nha_cong`#/"/>
      <sheetName val="_________(2)"/>
      <sheetName val="Loading"/>
      <sheetName val="Sh_x0003__x0000__x0000__x0000__x0000__x0000__x0000__x0000__x0000__x0000__x0000__x0001__x0000_뺔˖_x0000__x0004__x0000__x0000__x0000__x0000__x0000__x0000_ᮼ˗_x0000__x0000__x0000__x0000_"/>
      <sheetName val="Thuc thanh"/>
      <sheetName val="KKKKKKKK_(2_"/>
      <sheetName val="_________(2_"/>
      <sheetName val="KKKKKKKK_(2?"/>
      <sheetName val="_x0004_?"/>
      <sheetName val="25D(1-10)"/>
      <sheetName val="BO 09"/>
      <sheetName val="????????_(2?"/>
      <sheetName val="[DT32.xls]Nha_x005f_x005f_x005f_x000e_ cong"/>
      <sheetName val="Gen."/>
      <sheetName val="ctbetong"/>
      <sheetName val="²_x005f_x005f_x005f_x005f_x005f_x005f_x005f_x005f_x005f"/>
      <sheetName val="map"/>
      <sheetName val="X2.xls_x0002_"/>
      <sheetName val="_DT32.xls__DT32.xls_Nhan cong`#"/>
      <sheetName val="_DT32.xls__DT32.xls_Nha_x000e_ cong`#"/>
      <sheetName val="_DT32.xls__DT32.xls_Nhan cong`_x0003_"/>
      <sheetName val="_DT32.xls__DT32.xls_Nhan_cong`#"/>
      <sheetName val="_DT32.xls__DT32.xls__DT32.xls_N"/>
      <sheetName val="Cash Voucher"/>
      <sheetName val="OFFICE"/>
      <sheetName val="Jul"/>
      <sheetName val="Aug"/>
      <sheetName val="Sep"/>
      <sheetName val="Oct"/>
      <sheetName val="Nov"/>
      <sheetName val="Dec"/>
      <sheetName val="Jan"/>
      <sheetName val="Feb"/>
      <sheetName val="Mar"/>
      <sheetName val="Jun"/>
      <sheetName val="ĐM-KHAC"/>
      <sheetName val="12-XLT11"/>
      <sheetName val="12.2-TBT11"/>
      <sheetName val="8.2-TBT10"/>
      <sheetName val="14.1-TBD12"/>
      <sheetName val="6.1-TBD10"/>
      <sheetName val="10.1-TBD11"/>
      <sheetName val="th"/>
      <sheetName val="_DT32.xls__DT32.xls_Nha_cong`#_"/>
      <sheetName val="_DT32.xls_Nhan cong`#_.g"/>
      <sheetName val="_DT32.xls_Nha_x000e_ cong`#_.g"/>
      <sheetName val="_DT32.xls_Nhan cong`_x0003__.g"/>
      <sheetName val="_DT32.xls_Nhan_cong`#__g"/>
      <sheetName val="_DT32.xls_Nha_cong`#__g"/>
      <sheetName val="KHOANDC"/>
      <sheetName val="P¤To"/>
      <sheetName val="KS1"/>
      <sheetName val="KS3"/>
      <sheetName val="TTDZ22"/>
      <sheetName val="[DT32.xls]Nhan_cong`#/_g1"/>
      <sheetName val="[DT32.xls]Nhan_cong`/_g"/>
      <sheetName val="[DT32.xls][DT32.xls]Nhan_cong`/"/>
      <sheetName val="luong thang 13"/>
      <sheetName val="Songay LV VP"/>
      <sheetName val="GIAVLIEU"/>
      <sheetName val="Analisa"/>
      <sheetName val="RAB AR&amp;STR"/>
      <sheetName val="집계표"/>
      <sheetName val="X2.xls_x0002_??ND_x0002_"/>
      <sheetName val="_DT32.xls__DT32.xls_Nha_x005f_x000e_ "/>
      <sheetName val="NhanCong"/>
      <sheetName val="Config"/>
      <sheetName val="QD957"/>
      <sheetName val="LEGEND"/>
      <sheetName val="TDinh"/>
      <sheetName val="CT_x0002_?"/>
      <sheetName val="????????_(2_"/>
      <sheetName val="XXX??XXX"/>
      <sheetName val="Du toan"/>
      <sheetName val="Quantity"/>
      <sheetName val="Keothep"/>
      <sheetName val="ptdg"/>
      <sheetName val="XL4Poppy_(2?1"/>
      <sheetName val="Chiet_tinh_dz351"/>
      <sheetName val="XL4Poppy_(2_1"/>
      <sheetName val="Chi_phi_khac_4_3KH-CP"/>
      <sheetName val="MC"/>
      <sheetName val="GTXL1"/>
      <sheetName val="DT"/>
      <sheetName val="VTTN"/>
      <sheetName val="THPD ±µ_x005f_x0008_&quot;"/>
      <sheetName val="_x0004__"/>
      <sheetName val="THPD ±µ_x005f_x0008_&quot;___"/>
      <sheetName val="__x005f_x0010______"/>
      <sheetName val="BL.A1.8-1350"/>
      <sheetName val="PTCT"/>
      <sheetName val="CT -THVLNC"/>
      <sheetName val="DAMNEN_KHONG_HC"/>
      <sheetName val="DAM_NEN_HC"/>
      <sheetName val="Nhatkychung_-_cu"/>
      <sheetName val="chu_chuong"/>
      <sheetName val="XL4Po`py_(2?"/>
      <sheetName val="CHT"/>
      <sheetName val="_(2)1"/>
      <sheetName val="Quan_Ly_Ban_Ve_TKTC"/>
      <sheetName val="THPD_±µ&quot;"/>
      <sheetName val="T_NG_HOP_VL-NC_TT"/>
      <sheetName val="2______0"/>
      <sheetName val="XL4Po`py_(2䀁"/>
      <sheetName val="nhan_cong"/>
      <sheetName val="*'"/>
      <sheetName val="5%"/>
      <sheetName val="_x0010_*?'"/>
      <sheetName val="_(2?1"/>
      <sheetName val="_(2_1"/>
      <sheetName val="KKKKKKKK_(2)1"/>
      <sheetName val="Nha_x005f_x000e__cong`#__g"/>
      <sheetName val="????????_(2)1"/>
      <sheetName val="XL4Po`py_(2_"/>
      <sheetName val="?*???'"/>
      <sheetName val="THPD_±µ&quot;???"/>
      <sheetName val="chiet_tinh"/>
      <sheetName val="NHALCOGduong"/>
      <sheetName val="bang_tien_luong"/>
      <sheetName val="______"/>
      <sheetName val="X"/>
      <sheetName val="TTVanChuyen"/>
      <sheetName val="_x0010__"/>
      <sheetName val="_x0000__x0000__x0000__x0000__x0"/>
      <sheetName val="VT"/>
      <sheetName val="Du_lieu"/>
      <sheetName val="KH-Q1,Q2,01"/>
      <sheetName val="XL_x005f_x005f_x005f_x0014_Popp"/>
      <sheetName val="NHALCONGdu_x005f_x005f_x0"/>
      <sheetName val="Nha_x005f_x005f_x005f_x000e_ co"/>
      <sheetName val="10_x005f_x005f_x005f_x0010_0000"/>
      <sheetName val="Nhan cong`_x005f_x005f_x0"/>
      <sheetName val="MTL(AG)"/>
      <sheetName val="tsc"/>
      <sheetName val="TONG HOP"/>
      <sheetName val="Bu_vat_lieu"/>
      <sheetName val="SILICATE"/>
      <sheetName val="XXX_"/>
      <sheetName val="nc-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/>
      <sheetData sheetId="65"/>
      <sheetData sheetId="66" refreshError="1"/>
      <sheetData sheetId="67"/>
      <sheetData sheetId="68" refreshError="1"/>
      <sheetData sheetId="69" refreshError="1"/>
      <sheetData sheetId="70"/>
      <sheetData sheetId="71" refreshError="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 refreshError="1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/>
      <sheetData sheetId="187"/>
      <sheetData sheetId="188" refreshError="1"/>
      <sheetData sheetId="189" refreshError="1"/>
      <sheetData sheetId="190"/>
      <sheetData sheetId="191" refreshError="1"/>
      <sheetData sheetId="192" refreshError="1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/>
      <sheetData sheetId="213" refreshError="1"/>
      <sheetData sheetId="214" refreshError="1"/>
      <sheetData sheetId="215" refreshError="1"/>
      <sheetData sheetId="216" refreshError="1"/>
      <sheetData sheetId="217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/>
      <sheetData sheetId="265" refreshError="1"/>
      <sheetData sheetId="266" refreshError="1"/>
      <sheetData sheetId="267" refreshError="1"/>
      <sheetData sheetId="268"/>
      <sheetData sheetId="269" refreshError="1"/>
      <sheetData sheetId="270" refreshError="1"/>
      <sheetData sheetId="271"/>
      <sheetData sheetId="272" refreshError="1"/>
      <sheetData sheetId="273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N vua"/>
      <sheetName val="Tong hop"/>
      <sheetName val="DG chi tiet"/>
      <sheetName val="Vua"/>
      <sheetName val="Gia"/>
      <sheetName val="Nhan cong"/>
      <sheetName val="BTN min"/>
      <sheetName val="DDD"/>
      <sheetName val="BTN tho"/>
      <sheetName val="00000000"/>
      <sheetName val="10000000"/>
      <sheetName val="20000000"/>
      <sheetName val="30000000"/>
      <sheetName val="XL4Poppy"/>
      <sheetName val="Sheet2"/>
      <sheetName val="Sheet3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coc (2)"/>
      <sheetName val="bia"/>
      <sheetName val="Input Data"/>
      <sheetName val="Xuly Data (2)"/>
      <sheetName val="Xuly Data"/>
      <sheetName val="TPLTD"/>
      <sheetName val="THDinhM"/>
      <sheetName val="TohopDM"/>
      <sheetName val="THNL"/>
      <sheetName val="DDinh"/>
      <sheetName val="Xamu"/>
      <sheetName val="Becoc"/>
      <sheetName val="KNCLC"/>
      <sheetName val="CVI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a"/>
      <sheetName val="Solieu"/>
      <sheetName val="cal1"/>
      <sheetName val="cal2"/>
      <sheetName val="cal3"/>
      <sheetName val="cal4"/>
      <sheetName val="cal4 (2)"/>
      <sheetName val="CAL4(3)"/>
      <sheetName val="CVI"/>
      <sheetName val="cal5"/>
      <sheetName val="cal6"/>
      <sheetName val="Cal7"/>
      <sheetName val="BTRA"/>
      <sheetName val="cal8"/>
      <sheetName val="km6+800-km6+840"/>
      <sheetName val="3+960"/>
      <sheetName val="00000000"/>
      <sheetName val="Sheet1"/>
      <sheetName val="SLTC"/>
      <sheetName val="336-400"/>
      <sheetName val="400-500"/>
      <sheetName val="720-800"/>
      <sheetName val="Sheet2"/>
      <sheetName val="BT_x0012_A"/>
      <sheetName val="Girder"/>
      <sheetName val="Tendon"/>
      <sheetName val="Sohoa1"/>
      <sheetName val="Sohoa2"/>
      <sheetName val="Sohoa3"/>
      <sheetName val="Sohoa4"/>
      <sheetName val="LopTop(Cat)"/>
      <sheetName val="Lop1Dat"/>
      <sheetName val="Lopdinhdat"/>
      <sheetName val="Lop01(SB)"/>
      <sheetName val="Lop02(SB) "/>
      <sheetName val="XL4Test5"/>
      <sheetName val="cal;"/>
      <sheetName val="NKCTỪ"/>
      <sheetName val="SỔ CÁI"/>
      <sheetName val="BCÂNĐỐI"/>
      <sheetName val="CĐKTOÁN"/>
      <sheetName val="KQHĐKD"/>
      <sheetName val="TỒN QUỸ"/>
      <sheetName val="XL4Poppy"/>
      <sheetName val="Xuly Data"/>
      <sheetName val="A6"/>
      <sheetName val="S02-TTN"/>
      <sheetName val="T.pho"/>
      <sheetName val="S.Hinh"/>
      <sheetName val="T.Hoa"/>
      <sheetName val="D.Hoa"/>
      <sheetName val="S.hoa"/>
      <sheetName val="P.Hoa"/>
      <sheetName val="T.An"/>
      <sheetName val="D.Xuan"/>
      <sheetName val="S.Cau"/>
    </sheetNames>
    <sheetDataSet>
      <sheetData sheetId="0"/>
      <sheetData sheetId="1" refreshError="1">
        <row r="15">
          <cell r="D15">
            <v>0.9</v>
          </cell>
        </row>
        <row r="27">
          <cell r="E27">
            <v>2.86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E5550-8B54-45D5-9965-8662285E7219}">
  <sheetPr>
    <tabColor rgb="FFFFFF00"/>
  </sheetPr>
  <dimension ref="A1:AB56"/>
  <sheetViews>
    <sheetView tabSelected="1" topLeftCell="A6" zoomScaleNormal="100" workbookViewId="0">
      <pane xSplit="3" ySplit="4" topLeftCell="D10" activePane="bottomRight" state="frozen"/>
      <selection activeCell="A6" sqref="A6"/>
      <selection pane="topRight" activeCell="D6" sqref="D6"/>
      <selection pane="bottomLeft" activeCell="A10" sqref="A10"/>
      <selection pane="bottomRight" activeCell="AA61" sqref="AA61"/>
    </sheetView>
  </sheetViews>
  <sheetFormatPr defaultColWidth="9.140625" defaultRowHeight="15" x14ac:dyDescent="0.25"/>
  <cols>
    <col min="1" max="1" width="3.5703125" style="10" customWidth="1"/>
    <col min="2" max="2" width="15.5703125" style="11" customWidth="1"/>
    <col min="3" max="3" width="17" style="10" customWidth="1"/>
    <col min="4" max="4" width="9.85546875" style="10" customWidth="1"/>
    <col min="5" max="5" width="11.28515625" style="10" hidden="1" customWidth="1"/>
    <col min="6" max="6" width="8.7109375" style="10" hidden="1" customWidth="1"/>
    <col min="7" max="7" width="10" style="10" hidden="1" customWidth="1"/>
    <col min="8" max="8" width="8.42578125" style="10" hidden="1" customWidth="1"/>
    <col min="9" max="9" width="9" style="10" hidden="1" customWidth="1"/>
    <col min="10" max="10" width="25.5703125" style="10" hidden="1" customWidth="1"/>
    <col min="11" max="11" width="11.85546875" style="12" hidden="1" customWidth="1"/>
    <col min="12" max="12" width="8.140625" style="10" hidden="1" customWidth="1"/>
    <col min="13" max="13" width="8.28515625" style="10" hidden="1" customWidth="1"/>
    <col min="14" max="14" width="8.5703125" style="10" hidden="1" customWidth="1"/>
    <col min="15" max="15" width="24.7109375" style="12" hidden="1" customWidth="1"/>
    <col min="16" max="16" width="9.7109375" style="10" hidden="1" customWidth="1"/>
    <col min="17" max="17" width="7.5703125" style="10" hidden="1" customWidth="1"/>
    <col min="18" max="18" width="8.28515625" style="10" hidden="1" customWidth="1"/>
    <col min="19" max="19" width="7.28515625" style="10" hidden="1" customWidth="1"/>
    <col min="20" max="20" width="7.7109375" style="10" hidden="1" customWidth="1"/>
    <col min="21" max="21" width="27.28515625" style="12" hidden="1" customWidth="1"/>
    <col min="22" max="22" width="11.28515625" style="10" hidden="1" customWidth="1"/>
    <col min="23" max="23" width="10.28515625" style="10" hidden="1" customWidth="1"/>
    <col min="24" max="25" width="11.140625" style="10" customWidth="1"/>
    <col min="26" max="16384" width="9.140625" style="10"/>
  </cols>
  <sheetData>
    <row r="1" spans="1:28" s="2" customFormat="1" ht="18.75" x14ac:dyDescent="0.3">
      <c r="A1" s="1" t="s">
        <v>0</v>
      </c>
      <c r="B1" s="1"/>
      <c r="C1" s="1"/>
      <c r="D1" s="1"/>
      <c r="E1" s="1"/>
      <c r="F1" s="1"/>
      <c r="G1" s="1"/>
      <c r="K1" s="3"/>
      <c r="O1" s="3"/>
      <c r="U1" s="3"/>
    </row>
    <row r="2" spans="1:28" s="2" customFormat="1" ht="18.75" x14ac:dyDescent="0.3">
      <c r="A2" s="4" t="s">
        <v>1</v>
      </c>
      <c r="B2" s="4"/>
      <c r="C2" s="4"/>
      <c r="D2" s="4"/>
      <c r="E2" s="4"/>
      <c r="F2" s="4"/>
      <c r="G2" s="4"/>
      <c r="H2" s="5"/>
      <c r="I2" s="5"/>
      <c r="J2" s="5"/>
      <c r="K2" s="5"/>
      <c r="O2" s="3"/>
      <c r="P2" s="6"/>
      <c r="Q2" s="6"/>
      <c r="R2" s="6"/>
      <c r="S2" s="6"/>
      <c r="U2" s="3"/>
    </row>
    <row r="3" spans="1:28" s="3" customFormat="1" ht="22.15" customHeight="1" x14ac:dyDescent="0.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</row>
    <row r="4" spans="1:28" s="9" customFormat="1" ht="21.75" customHeight="1" x14ac:dyDescent="0.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spans="1:28" ht="15.75" x14ac:dyDescent="0.25">
      <c r="U5" s="13"/>
      <c r="V5" s="13"/>
      <c r="W5" s="14" t="s">
        <v>4</v>
      </c>
      <c r="X5" s="14"/>
      <c r="Y5" s="14"/>
    </row>
    <row r="6" spans="1:28" s="18" customFormat="1" ht="15.75" x14ac:dyDescent="0.25">
      <c r="A6" s="15" t="s">
        <v>5</v>
      </c>
      <c r="B6" s="15" t="s">
        <v>6</v>
      </c>
      <c r="C6" s="15" t="s">
        <v>7</v>
      </c>
      <c r="D6" s="15" t="s">
        <v>8</v>
      </c>
      <c r="E6" s="16" t="s">
        <v>9</v>
      </c>
      <c r="F6" s="16"/>
      <c r="G6" s="16"/>
      <c r="H6" s="16"/>
      <c r="I6" s="16"/>
      <c r="J6" s="16"/>
      <c r="K6" s="17" t="s">
        <v>10</v>
      </c>
      <c r="L6" s="16" t="s">
        <v>11</v>
      </c>
      <c r="M6" s="16"/>
      <c r="N6" s="16"/>
      <c r="O6" s="16"/>
      <c r="P6" s="16" t="s">
        <v>12</v>
      </c>
      <c r="Q6" s="16"/>
      <c r="R6" s="16"/>
      <c r="S6" s="16"/>
      <c r="T6" s="16"/>
      <c r="U6" s="16"/>
      <c r="V6" s="16" t="s">
        <v>13</v>
      </c>
      <c r="W6" s="16" t="s">
        <v>14</v>
      </c>
      <c r="X6" s="16" t="s">
        <v>15</v>
      </c>
      <c r="Y6" s="16" t="s">
        <v>16</v>
      </c>
      <c r="AA6" s="19"/>
      <c r="AB6" s="19"/>
    </row>
    <row r="7" spans="1:28" s="23" customFormat="1" ht="85.5" customHeight="1" x14ac:dyDescent="0.25">
      <c r="A7" s="15"/>
      <c r="B7" s="15"/>
      <c r="C7" s="15"/>
      <c r="D7" s="15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1" t="s">
        <v>22</v>
      </c>
      <c r="K7" s="22"/>
      <c r="L7" s="20" t="s">
        <v>23</v>
      </c>
      <c r="M7" s="20" t="s">
        <v>24</v>
      </c>
      <c r="N7" s="20" t="s">
        <v>25</v>
      </c>
      <c r="O7" s="21" t="s">
        <v>22</v>
      </c>
      <c r="P7" s="20" t="s">
        <v>17</v>
      </c>
      <c r="Q7" s="20" t="s">
        <v>18</v>
      </c>
      <c r="R7" s="20" t="s">
        <v>19</v>
      </c>
      <c r="S7" s="20" t="s">
        <v>20</v>
      </c>
      <c r="T7" s="20" t="s">
        <v>21</v>
      </c>
      <c r="U7" s="21" t="s">
        <v>22</v>
      </c>
      <c r="V7" s="16"/>
      <c r="W7" s="16"/>
      <c r="X7" s="16"/>
      <c r="Y7" s="16"/>
      <c r="AA7" s="24"/>
      <c r="AB7" s="24"/>
    </row>
    <row r="8" spans="1:28" s="30" customFormat="1" ht="38.25" x14ac:dyDescent="0.25">
      <c r="A8" s="25" t="s">
        <v>26</v>
      </c>
      <c r="B8" s="25" t="s">
        <v>27</v>
      </c>
      <c r="C8" s="26" t="s">
        <v>28</v>
      </c>
      <c r="D8" s="26" t="s">
        <v>29</v>
      </c>
      <c r="E8" s="27">
        <v>1</v>
      </c>
      <c r="F8" s="27" t="s">
        <v>30</v>
      </c>
      <c r="G8" s="27" t="s">
        <v>31</v>
      </c>
      <c r="H8" s="27" t="s">
        <v>32</v>
      </c>
      <c r="I8" s="27" t="s">
        <v>33</v>
      </c>
      <c r="J8" s="28" t="s">
        <v>34</v>
      </c>
      <c r="K8" s="26">
        <v>7</v>
      </c>
      <c r="L8" s="27">
        <v>8</v>
      </c>
      <c r="M8" s="27">
        <v>9</v>
      </c>
      <c r="N8" s="27" t="s">
        <v>35</v>
      </c>
      <c r="O8" s="28" t="s">
        <v>36</v>
      </c>
      <c r="P8" s="27">
        <v>12</v>
      </c>
      <c r="Q8" s="27" t="s">
        <v>37</v>
      </c>
      <c r="R8" s="27" t="s">
        <v>38</v>
      </c>
      <c r="S8" s="27" t="s">
        <v>39</v>
      </c>
      <c r="T8" s="27" t="s">
        <v>40</v>
      </c>
      <c r="U8" s="28" t="s">
        <v>41</v>
      </c>
      <c r="V8" s="29" t="s">
        <v>42</v>
      </c>
      <c r="W8" s="29">
        <v>19</v>
      </c>
      <c r="X8" s="29" t="s">
        <v>43</v>
      </c>
      <c r="Y8" s="29">
        <v>20</v>
      </c>
      <c r="AA8" s="31"/>
      <c r="AB8" s="31"/>
    </row>
    <row r="9" spans="1:28" s="39" customFormat="1" ht="14.25" hidden="1" x14ac:dyDescent="0.25">
      <c r="A9" s="32"/>
      <c r="B9" s="32"/>
      <c r="C9" s="32"/>
      <c r="D9" s="32"/>
      <c r="E9" s="32"/>
      <c r="F9" s="33">
        <v>7.8E-2</v>
      </c>
      <c r="G9" s="33">
        <v>5.9700000000000003E-2</v>
      </c>
      <c r="H9" s="33">
        <v>7.8100000000000003E-2</v>
      </c>
      <c r="I9" s="34">
        <v>0.1</v>
      </c>
      <c r="J9" s="34"/>
      <c r="K9" s="32"/>
      <c r="L9" s="35"/>
      <c r="M9" s="36"/>
      <c r="N9" s="37">
        <v>7.8E-2</v>
      </c>
      <c r="O9" s="37"/>
      <c r="P9" s="32"/>
      <c r="Q9" s="33">
        <v>7.8E-2</v>
      </c>
      <c r="R9" s="33">
        <v>5.9700000000000003E-2</v>
      </c>
      <c r="S9" s="33">
        <v>7.8100000000000003E-2</v>
      </c>
      <c r="T9" s="34">
        <v>0.1</v>
      </c>
      <c r="U9" s="34"/>
      <c r="V9" s="38"/>
      <c r="W9" s="38"/>
      <c r="X9" s="38"/>
      <c r="Y9" s="38"/>
      <c r="AA9" s="40"/>
      <c r="AB9" s="40"/>
    </row>
    <row r="10" spans="1:28" s="23" customFormat="1" ht="15.75" hidden="1" x14ac:dyDescent="0.25">
      <c r="A10" s="41">
        <v>1</v>
      </c>
      <c r="B10" s="42" t="s">
        <v>44</v>
      </c>
      <c r="C10" s="43" t="s">
        <v>45</v>
      </c>
      <c r="D10" s="43" t="str">
        <f>IF(M10=10000,"Tiêm bắp",IF(M10=14000,"tiêm dưới da","đường uống"))</f>
        <v>Tiêm bắp</v>
      </c>
      <c r="E10" s="44"/>
      <c r="F10" s="44">
        <v>1700.6297368985397</v>
      </c>
      <c r="G10" s="44"/>
      <c r="H10" s="44">
        <v>1945.2162779537236</v>
      </c>
      <c r="I10" s="44">
        <v>2685.1954792085908</v>
      </c>
      <c r="J10" s="45">
        <f>+I10+H10+G10+F10+E10</f>
        <v>6331.0414940608543</v>
      </c>
      <c r="K10" s="44">
        <v>270000</v>
      </c>
      <c r="L10" s="44">
        <f>+'[1]1'!$F$15</f>
        <v>1368.2122222222222</v>
      </c>
      <c r="M10" s="44">
        <f>+'[1]1'!$F$27</f>
        <v>10000</v>
      </c>
      <c r="N10" s="44">
        <f>+(L10+M10)*$N$9</f>
        <v>886.72055333333333</v>
      </c>
      <c r="O10" s="45">
        <f t="shared" ref="O10:O17" si="0">+N10+M10+L10</f>
        <v>12254.932775555555</v>
      </c>
      <c r="P10" s="44">
        <f>53021.4483659762-'[1]1'!F32</f>
        <v>42417.158692780955</v>
      </c>
      <c r="Q10" s="44">
        <v>4135.6729725461428</v>
      </c>
      <c r="R10" s="44">
        <v>3412.2801439097834</v>
      </c>
      <c r="S10" s="44">
        <v>4730.4702557779483</v>
      </c>
      <c r="T10" s="44">
        <v>6529.9871738210059</v>
      </c>
      <c r="U10" s="45">
        <f>+T10+S10+R10+Q10+P10</f>
        <v>61225.569238835837</v>
      </c>
      <c r="V10" s="44">
        <f t="shared" ref="V10:V56" si="1">+J10+O10+U10</f>
        <v>79811.543508452247</v>
      </c>
      <c r="W10" s="44">
        <f>+ROUND(V10,-3)</f>
        <v>80000</v>
      </c>
      <c r="X10" s="44">
        <f t="shared" ref="X10:X55" si="2">W10+K10</f>
        <v>350000</v>
      </c>
      <c r="Y10" s="44">
        <f>+K10+200000</f>
        <v>470000</v>
      </c>
      <c r="AA10" s="24"/>
      <c r="AB10" s="24"/>
    </row>
    <row r="11" spans="1:28" s="23" customFormat="1" ht="15.75" hidden="1" x14ac:dyDescent="0.25">
      <c r="A11" s="46"/>
      <c r="B11" s="47"/>
      <c r="C11" s="48" t="s">
        <v>46</v>
      </c>
      <c r="D11" s="48" t="str">
        <f t="shared" ref="D11:D55" si="3">IF(M11=10000,"Tiêm bắp",IF(M11=14000,"tiêm dưới da","đường uống"))</f>
        <v>Tiêm bắp</v>
      </c>
      <c r="E11" s="49"/>
      <c r="F11" s="49">
        <f>+'[1]1'!F10</f>
        <v>1700.6297368985397</v>
      </c>
      <c r="G11" s="49"/>
      <c r="H11" s="49">
        <f>+'[1]1'!F12</f>
        <v>1945.2162779537236</v>
      </c>
      <c r="I11" s="49">
        <f>+'[1]1'!F13</f>
        <v>2685.1954792085908</v>
      </c>
      <c r="J11" s="50">
        <f t="shared" ref="J11:J56" si="4">+I11+H11+G11+F11+E11</f>
        <v>6331.0414940608543</v>
      </c>
      <c r="K11" s="49">
        <v>264000</v>
      </c>
      <c r="L11" s="49">
        <f>+'[1]1'!$F$15</f>
        <v>1368.2122222222222</v>
      </c>
      <c r="M11" s="49">
        <f>+'[1]1'!$F$27</f>
        <v>10000</v>
      </c>
      <c r="N11" s="49">
        <f t="shared" ref="N11:N56" si="5">+(L11+M11)*$N$9</f>
        <v>886.72055333333333</v>
      </c>
      <c r="O11" s="50">
        <f t="shared" si="0"/>
        <v>12254.932775555555</v>
      </c>
      <c r="P11" s="49">
        <f>+'[1]1'!F30-'[1]1'!F32</f>
        <v>42417.158692780955</v>
      </c>
      <c r="Q11" s="49">
        <v>4135.6729725461428</v>
      </c>
      <c r="R11" s="49">
        <v>3412.2801439097834</v>
      </c>
      <c r="S11" s="49">
        <v>4730.4702557779483</v>
      </c>
      <c r="T11" s="49">
        <v>6529.9871738210059</v>
      </c>
      <c r="U11" s="50">
        <f t="shared" ref="U11:U56" si="6">+T11+S11+R11+Q11+P11</f>
        <v>61225.569238835837</v>
      </c>
      <c r="V11" s="49">
        <f t="shared" si="1"/>
        <v>79811.543508452247</v>
      </c>
      <c r="W11" s="49">
        <f t="shared" ref="W11:W56" si="7">+ROUND(V11,-3)</f>
        <v>80000</v>
      </c>
      <c r="X11" s="49">
        <f t="shared" si="2"/>
        <v>344000</v>
      </c>
      <c r="Y11" s="49">
        <f t="shared" ref="Y11:Y55" si="8">+K11+200000</f>
        <v>464000</v>
      </c>
      <c r="AA11" s="24"/>
      <c r="AB11" s="24"/>
    </row>
    <row r="12" spans="1:28" s="23" customFormat="1" ht="31.5" hidden="1" x14ac:dyDescent="0.25">
      <c r="A12" s="46"/>
      <c r="B12" s="47"/>
      <c r="C12" s="48" t="s">
        <v>47</v>
      </c>
      <c r="D12" s="48" t="str">
        <f t="shared" si="3"/>
        <v>Tiêm bắp</v>
      </c>
      <c r="E12" s="49"/>
      <c r="F12" s="49">
        <f>+'[1]1'!F10</f>
        <v>1700.6297368985397</v>
      </c>
      <c r="G12" s="49"/>
      <c r="H12" s="49">
        <f>+'[1]1'!F12</f>
        <v>1945.2162779537236</v>
      </c>
      <c r="I12" s="49">
        <f>+'[1]1'!F13</f>
        <v>2685.1954792085908</v>
      </c>
      <c r="J12" s="50">
        <f t="shared" si="4"/>
        <v>6331.0414940608543</v>
      </c>
      <c r="K12" s="49">
        <v>259140</v>
      </c>
      <c r="L12" s="49">
        <f>+'[1]1'!$F$15</f>
        <v>1368.2122222222222</v>
      </c>
      <c r="M12" s="49">
        <f>+'[1]1'!$F$27</f>
        <v>10000</v>
      </c>
      <c r="N12" s="49">
        <f t="shared" si="5"/>
        <v>886.72055333333333</v>
      </c>
      <c r="O12" s="50">
        <f t="shared" si="0"/>
        <v>12254.932775555555</v>
      </c>
      <c r="P12" s="49">
        <f>+'[1]1'!F30-'[1]1'!F32</f>
        <v>42417.158692780955</v>
      </c>
      <c r="Q12" s="49">
        <v>4135.6729725461428</v>
      </c>
      <c r="R12" s="49">
        <v>3412.2801439097834</v>
      </c>
      <c r="S12" s="49">
        <v>4730.4702557779483</v>
      </c>
      <c r="T12" s="49">
        <v>6529.9871738210059</v>
      </c>
      <c r="U12" s="50">
        <f t="shared" si="6"/>
        <v>61225.569238835837</v>
      </c>
      <c r="V12" s="49">
        <f t="shared" si="1"/>
        <v>79811.543508452247</v>
      </c>
      <c r="W12" s="49">
        <f t="shared" si="7"/>
        <v>80000</v>
      </c>
      <c r="X12" s="49">
        <f t="shared" si="2"/>
        <v>339140</v>
      </c>
      <c r="Y12" s="49">
        <f t="shared" si="8"/>
        <v>459140</v>
      </c>
      <c r="AA12" s="24"/>
      <c r="AB12" s="24"/>
    </row>
    <row r="13" spans="1:28" s="23" customFormat="1" ht="15.75" hidden="1" x14ac:dyDescent="0.25">
      <c r="A13" s="51">
        <v>2</v>
      </c>
      <c r="B13" s="52" t="s">
        <v>48</v>
      </c>
      <c r="C13" s="48" t="s">
        <v>49</v>
      </c>
      <c r="D13" s="48" t="str">
        <f t="shared" si="3"/>
        <v>Tiêm bắp</v>
      </c>
      <c r="E13" s="49">
        <f>+'[1]2'!$F$7</f>
        <v>43605.890689706146</v>
      </c>
      <c r="F13" s="49">
        <f t="shared" ref="F13:F55" si="9">+E13*$F$9</f>
        <v>3401.2594737970794</v>
      </c>
      <c r="G13" s="49">
        <f t="shared" ref="G13:G16" si="10">(E13+F13)*$G$9</f>
        <v>2806.3268647611426</v>
      </c>
      <c r="H13" s="49">
        <f t="shared" ref="H13:H16" si="11">+(E13+F13+G13)*$H$9</f>
        <v>3890.4325559074473</v>
      </c>
      <c r="I13" s="49">
        <f t="shared" ref="I13:I16" si="12">+(E13+F13+G13+H13)*$I$9</f>
        <v>5370.3909584171815</v>
      </c>
      <c r="J13" s="50">
        <f t="shared" si="4"/>
        <v>59074.300542589001</v>
      </c>
      <c r="K13" s="49">
        <v>829900</v>
      </c>
      <c r="L13" s="49">
        <f>+'[1]2'!$F$15</f>
        <v>2609.8788888888885</v>
      </c>
      <c r="M13" s="49">
        <f>+'[1]2'!$F$28</f>
        <v>10000</v>
      </c>
      <c r="N13" s="49">
        <f t="shared" si="5"/>
        <v>983.57055333333335</v>
      </c>
      <c r="O13" s="50">
        <f t="shared" si="0"/>
        <v>13593.449442222221</v>
      </c>
      <c r="P13" s="49">
        <f>+'[1]2'!F31</f>
        <v>53021.44836597619</v>
      </c>
      <c r="Q13" s="49">
        <f t="shared" ref="Q13:Q56" si="13">+P13*$Q$9</f>
        <v>4135.6729725461428</v>
      </c>
      <c r="R13" s="49">
        <f t="shared" ref="R13:R56" si="14">+(P13+Q13)*$R$9</f>
        <v>3412.2801439097834</v>
      </c>
      <c r="S13" s="49">
        <f t="shared" ref="S13:S56" si="15">+(P13+Q13+R13)*$S$9</f>
        <v>4730.4702557779483</v>
      </c>
      <c r="T13" s="49">
        <f t="shared" ref="T13:T56" si="16">+(P13+Q13+R13+S13)*$T$9</f>
        <v>6529.9871738210059</v>
      </c>
      <c r="U13" s="50">
        <f t="shared" si="6"/>
        <v>71829.858912031079</v>
      </c>
      <c r="V13" s="49">
        <f t="shared" si="1"/>
        <v>144497.60889684228</v>
      </c>
      <c r="W13" s="49">
        <f t="shared" si="7"/>
        <v>144000</v>
      </c>
      <c r="X13" s="49">
        <f t="shared" si="2"/>
        <v>973900</v>
      </c>
      <c r="Y13" s="49">
        <f t="shared" si="8"/>
        <v>1029900</v>
      </c>
      <c r="AA13" s="24"/>
      <c r="AB13" s="24"/>
    </row>
    <row r="14" spans="1:28" s="23" customFormat="1" ht="15.75" hidden="1" x14ac:dyDescent="0.25">
      <c r="A14" s="51"/>
      <c r="B14" s="52"/>
      <c r="C14" s="48" t="s">
        <v>50</v>
      </c>
      <c r="D14" s="48" t="str">
        <f t="shared" si="3"/>
        <v>Tiêm bắp</v>
      </c>
      <c r="E14" s="49">
        <f>+'[1]2'!$F$7</f>
        <v>43605.890689706146</v>
      </c>
      <c r="F14" s="49">
        <f t="shared" si="9"/>
        <v>3401.2594737970794</v>
      </c>
      <c r="G14" s="49">
        <f t="shared" si="10"/>
        <v>2806.3268647611426</v>
      </c>
      <c r="H14" s="49">
        <f t="shared" si="11"/>
        <v>3890.4325559074473</v>
      </c>
      <c r="I14" s="49">
        <f t="shared" si="12"/>
        <v>5370.3909584171815</v>
      </c>
      <c r="J14" s="50">
        <f t="shared" si="4"/>
        <v>59074.300542589001</v>
      </c>
      <c r="K14" s="49">
        <v>1077300</v>
      </c>
      <c r="L14" s="49">
        <f>+'[1]2'!$F$15</f>
        <v>2609.8788888888885</v>
      </c>
      <c r="M14" s="49">
        <f>+'[1]2'!$F$28</f>
        <v>10000</v>
      </c>
      <c r="N14" s="49">
        <f t="shared" si="5"/>
        <v>983.57055333333335</v>
      </c>
      <c r="O14" s="50">
        <f t="shared" si="0"/>
        <v>13593.449442222221</v>
      </c>
      <c r="P14" s="49">
        <f>+'[1]2'!F31</f>
        <v>53021.44836597619</v>
      </c>
      <c r="Q14" s="49">
        <f t="shared" si="13"/>
        <v>4135.6729725461428</v>
      </c>
      <c r="R14" s="49">
        <f t="shared" si="14"/>
        <v>3412.2801439097834</v>
      </c>
      <c r="S14" s="49">
        <f t="shared" si="15"/>
        <v>4730.4702557779483</v>
      </c>
      <c r="T14" s="49">
        <f t="shared" si="16"/>
        <v>6529.9871738210059</v>
      </c>
      <c r="U14" s="50">
        <f t="shared" si="6"/>
        <v>71829.858912031079</v>
      </c>
      <c r="V14" s="49">
        <f t="shared" si="1"/>
        <v>144497.60889684228</v>
      </c>
      <c r="W14" s="49">
        <f t="shared" si="7"/>
        <v>144000</v>
      </c>
      <c r="X14" s="49">
        <f t="shared" si="2"/>
        <v>1221300</v>
      </c>
      <c r="Y14" s="49">
        <f t="shared" si="8"/>
        <v>1277300</v>
      </c>
      <c r="AA14" s="24"/>
      <c r="AB14" s="24"/>
    </row>
    <row r="15" spans="1:28" s="23" customFormat="1" ht="15.75" hidden="1" x14ac:dyDescent="0.25">
      <c r="A15" s="51"/>
      <c r="B15" s="52"/>
      <c r="C15" s="48" t="s">
        <v>51</v>
      </c>
      <c r="D15" s="48" t="str">
        <f t="shared" si="3"/>
        <v>Tiêm bắp</v>
      </c>
      <c r="E15" s="49">
        <f>+'[1]2'!$F$7</f>
        <v>43605.890689706146</v>
      </c>
      <c r="F15" s="49">
        <f t="shared" si="9"/>
        <v>3401.2594737970794</v>
      </c>
      <c r="G15" s="49">
        <f t="shared" si="10"/>
        <v>2806.3268647611426</v>
      </c>
      <c r="H15" s="49">
        <f t="shared" si="11"/>
        <v>3890.4325559074473</v>
      </c>
      <c r="I15" s="49">
        <f t="shared" si="12"/>
        <v>5370.3909584171815</v>
      </c>
      <c r="J15" s="50">
        <f t="shared" si="4"/>
        <v>59074.300542589001</v>
      </c>
      <c r="K15" s="49">
        <v>1400490</v>
      </c>
      <c r="L15" s="49">
        <f>+'[1]2'!$F$15</f>
        <v>2609.8788888888885</v>
      </c>
      <c r="M15" s="49">
        <f>+'[1]2'!$F$28</f>
        <v>10000</v>
      </c>
      <c r="N15" s="49">
        <f t="shared" si="5"/>
        <v>983.57055333333335</v>
      </c>
      <c r="O15" s="50">
        <f t="shared" si="0"/>
        <v>13593.449442222221</v>
      </c>
      <c r="P15" s="49">
        <f>+'[1]2'!F31</f>
        <v>53021.44836597619</v>
      </c>
      <c r="Q15" s="49">
        <f t="shared" si="13"/>
        <v>4135.6729725461428</v>
      </c>
      <c r="R15" s="49">
        <f t="shared" si="14"/>
        <v>3412.2801439097834</v>
      </c>
      <c r="S15" s="49">
        <f t="shared" si="15"/>
        <v>4730.4702557779483</v>
      </c>
      <c r="T15" s="49">
        <f t="shared" si="16"/>
        <v>6529.9871738210059</v>
      </c>
      <c r="U15" s="50">
        <f t="shared" si="6"/>
        <v>71829.858912031079</v>
      </c>
      <c r="V15" s="49">
        <f t="shared" si="1"/>
        <v>144497.60889684228</v>
      </c>
      <c r="W15" s="49">
        <f t="shared" si="7"/>
        <v>144000</v>
      </c>
      <c r="X15" s="49">
        <f t="shared" si="2"/>
        <v>1544490</v>
      </c>
      <c r="Y15" s="49">
        <f t="shared" si="8"/>
        <v>1600490</v>
      </c>
      <c r="AA15" s="24"/>
      <c r="AB15" s="24"/>
    </row>
    <row r="16" spans="1:28" s="23" customFormat="1" ht="47.25" hidden="1" x14ac:dyDescent="0.25">
      <c r="A16" s="51"/>
      <c r="B16" s="52"/>
      <c r="C16" s="48" t="s">
        <v>52</v>
      </c>
      <c r="D16" s="48" t="str">
        <f t="shared" si="3"/>
        <v>Tiêm bắp</v>
      </c>
      <c r="E16" s="49">
        <f>+'[1]2'!$F$7</f>
        <v>43605.890689706146</v>
      </c>
      <c r="F16" s="49">
        <f t="shared" si="9"/>
        <v>3401.2594737970794</v>
      </c>
      <c r="G16" s="49">
        <f t="shared" si="10"/>
        <v>2806.3268647611426</v>
      </c>
      <c r="H16" s="49">
        <f t="shared" si="11"/>
        <v>3890.4325559074473</v>
      </c>
      <c r="I16" s="49">
        <f t="shared" si="12"/>
        <v>5370.3909584171815</v>
      </c>
      <c r="J16" s="50">
        <f t="shared" si="4"/>
        <v>59074.300542589001</v>
      </c>
      <c r="K16" s="49">
        <v>820768</v>
      </c>
      <c r="L16" s="49">
        <f>+'[1]2'!$F$15</f>
        <v>2609.8788888888885</v>
      </c>
      <c r="M16" s="49">
        <f>+'[1]2'!$F$28</f>
        <v>10000</v>
      </c>
      <c r="N16" s="49">
        <f t="shared" si="5"/>
        <v>983.57055333333335</v>
      </c>
      <c r="O16" s="50">
        <f t="shared" si="0"/>
        <v>13593.449442222221</v>
      </c>
      <c r="P16" s="49">
        <f>+'[1]2'!F31</f>
        <v>53021.44836597619</v>
      </c>
      <c r="Q16" s="49">
        <f t="shared" si="13"/>
        <v>4135.6729725461428</v>
      </c>
      <c r="R16" s="49">
        <f t="shared" si="14"/>
        <v>3412.2801439097834</v>
      </c>
      <c r="S16" s="49">
        <f t="shared" si="15"/>
        <v>4730.4702557779483</v>
      </c>
      <c r="T16" s="49">
        <f t="shared" si="16"/>
        <v>6529.9871738210059</v>
      </c>
      <c r="U16" s="50">
        <f t="shared" si="6"/>
        <v>71829.858912031079</v>
      </c>
      <c r="V16" s="49">
        <f t="shared" si="1"/>
        <v>144497.60889684228</v>
      </c>
      <c r="W16" s="49">
        <f t="shared" si="7"/>
        <v>144000</v>
      </c>
      <c r="X16" s="49">
        <f t="shared" si="2"/>
        <v>964768</v>
      </c>
      <c r="Y16" s="49">
        <f t="shared" si="8"/>
        <v>1020768</v>
      </c>
      <c r="AA16" s="24"/>
      <c r="AB16" s="24"/>
    </row>
    <row r="17" spans="1:28" s="23" customFormat="1" ht="15.75" hidden="1" x14ac:dyDescent="0.25">
      <c r="A17" s="51">
        <v>3</v>
      </c>
      <c r="B17" s="52" t="s">
        <v>53</v>
      </c>
      <c r="C17" s="48" t="s">
        <v>54</v>
      </c>
      <c r="D17" s="48" t="str">
        <f t="shared" si="3"/>
        <v>Tiêm bắp</v>
      </c>
      <c r="E17" s="49">
        <f>+'[1]3'!F7/2</f>
        <v>32704.418017279611</v>
      </c>
      <c r="F17" s="49">
        <f>+'[1]3'!$F$10</f>
        <v>5101.8892106956191</v>
      </c>
      <c r="G17" s="49">
        <f>+'[1]3'!$F$11</f>
        <v>4209.4902971417141</v>
      </c>
      <c r="H17" s="49">
        <f>+'[1]3'!$F$12</f>
        <v>5835.6488338611716</v>
      </c>
      <c r="I17" s="49">
        <f>+'[1]3'!$F$13</f>
        <v>8055.5864376257732</v>
      </c>
      <c r="J17" s="50">
        <f t="shared" si="4"/>
        <v>55907.032796603889</v>
      </c>
      <c r="K17" s="49">
        <v>284390</v>
      </c>
      <c r="L17" s="49">
        <f>+'[1]3'!F21</f>
        <v>2609.8788888888885</v>
      </c>
      <c r="M17" s="49">
        <f>+'[1]3'!$F$28</f>
        <v>10000</v>
      </c>
      <c r="N17" s="49">
        <f t="shared" si="5"/>
        <v>983.57055333333335</v>
      </c>
      <c r="O17" s="50">
        <f t="shared" si="0"/>
        <v>13593.449442222221</v>
      </c>
      <c r="P17" s="49">
        <f>+'[1]3'!F31</f>
        <v>53021.44836597619</v>
      </c>
      <c r="Q17" s="49">
        <f t="shared" si="13"/>
        <v>4135.6729725461428</v>
      </c>
      <c r="R17" s="49">
        <f t="shared" si="14"/>
        <v>3412.2801439097834</v>
      </c>
      <c r="S17" s="49">
        <f t="shared" si="15"/>
        <v>4730.4702557779483</v>
      </c>
      <c r="T17" s="49">
        <f t="shared" si="16"/>
        <v>6529.9871738210059</v>
      </c>
      <c r="U17" s="50">
        <f t="shared" si="6"/>
        <v>71829.858912031079</v>
      </c>
      <c r="V17" s="49">
        <f t="shared" si="1"/>
        <v>141330.34115085719</v>
      </c>
      <c r="W17" s="49">
        <f t="shared" si="7"/>
        <v>141000</v>
      </c>
      <c r="X17" s="49">
        <f t="shared" si="2"/>
        <v>425390</v>
      </c>
      <c r="Y17" s="49">
        <f t="shared" si="8"/>
        <v>484390</v>
      </c>
      <c r="AA17" s="24"/>
      <c r="AB17" s="24"/>
    </row>
    <row r="18" spans="1:28" s="23" customFormat="1" ht="15.75" hidden="1" x14ac:dyDescent="0.25">
      <c r="A18" s="51"/>
      <c r="B18" s="52"/>
      <c r="C18" s="48" t="s">
        <v>55</v>
      </c>
      <c r="D18" s="48" t="str">
        <f t="shared" si="3"/>
        <v>Tiêm bắp</v>
      </c>
      <c r="E18" s="49">
        <f>+'[1]3'!F7/2</f>
        <v>32704.418017279611</v>
      </c>
      <c r="F18" s="49">
        <f>+'[1]3'!$F$10</f>
        <v>5101.8892106956191</v>
      </c>
      <c r="G18" s="49">
        <f>+'[1]3'!$F$11</f>
        <v>4209.4902971417141</v>
      </c>
      <c r="H18" s="49">
        <f>+'[1]3'!$F$12</f>
        <v>5835.6488338611716</v>
      </c>
      <c r="I18" s="49">
        <f>+'[1]3'!$F$13</f>
        <v>8055.5864376257732</v>
      </c>
      <c r="J18" s="50">
        <f t="shared" si="4"/>
        <v>55907.032796603889</v>
      </c>
      <c r="K18" s="49">
        <v>164800</v>
      </c>
      <c r="L18" s="49">
        <f>+'[1]3'!F21</f>
        <v>2609.8788888888885</v>
      </c>
      <c r="M18" s="49">
        <f>+'[1]3'!$F$28</f>
        <v>10000</v>
      </c>
      <c r="N18" s="49">
        <f t="shared" si="5"/>
        <v>983.57055333333335</v>
      </c>
      <c r="O18" s="50">
        <f>+N18+M18+L18</f>
        <v>13593.449442222221</v>
      </c>
      <c r="P18" s="49">
        <f>+'[1]3'!F31</f>
        <v>53021.44836597619</v>
      </c>
      <c r="Q18" s="49">
        <f t="shared" si="13"/>
        <v>4135.6729725461428</v>
      </c>
      <c r="R18" s="49">
        <f t="shared" si="14"/>
        <v>3412.2801439097834</v>
      </c>
      <c r="S18" s="49">
        <f t="shared" si="15"/>
        <v>4730.4702557779483</v>
      </c>
      <c r="T18" s="49">
        <f t="shared" si="16"/>
        <v>6529.9871738210059</v>
      </c>
      <c r="U18" s="50">
        <f t="shared" si="6"/>
        <v>71829.858912031079</v>
      </c>
      <c r="V18" s="49">
        <f t="shared" si="1"/>
        <v>141330.34115085719</v>
      </c>
      <c r="W18" s="49">
        <f t="shared" si="7"/>
        <v>141000</v>
      </c>
      <c r="X18" s="49">
        <f t="shared" si="2"/>
        <v>305800</v>
      </c>
      <c r="Y18" s="49">
        <f t="shared" si="8"/>
        <v>364800</v>
      </c>
      <c r="AA18" s="24"/>
      <c r="AB18" s="24"/>
    </row>
    <row r="19" spans="1:28" s="23" customFormat="1" ht="15.75" hidden="1" x14ac:dyDescent="0.25">
      <c r="A19" s="51"/>
      <c r="B19" s="52"/>
      <c r="C19" s="48" t="s">
        <v>56</v>
      </c>
      <c r="D19" s="48" t="str">
        <f t="shared" si="3"/>
        <v>Tiêm bắp</v>
      </c>
      <c r="E19" s="49">
        <f>+'[1]3'!F7</f>
        <v>65408.836034559223</v>
      </c>
      <c r="F19" s="49">
        <f>+'[1]3'!$F$10</f>
        <v>5101.8892106956191</v>
      </c>
      <c r="G19" s="49">
        <f>+'[1]3'!$F$11</f>
        <v>4209.4902971417141</v>
      </c>
      <c r="H19" s="49">
        <f>+'[1]3'!$F$12</f>
        <v>5835.6488338611716</v>
      </c>
      <c r="I19" s="49">
        <f>+'[1]3'!$F$13</f>
        <v>8055.5864376257732</v>
      </c>
      <c r="J19" s="50">
        <f t="shared" si="4"/>
        <v>88611.450813883508</v>
      </c>
      <c r="K19" s="49">
        <v>163800</v>
      </c>
      <c r="L19" s="49">
        <f>+'[1]3'!F21</f>
        <v>2609.8788888888885</v>
      </c>
      <c r="M19" s="49">
        <f>+'[1]3'!$F$28</f>
        <v>10000</v>
      </c>
      <c r="N19" s="49">
        <f t="shared" si="5"/>
        <v>983.57055333333335</v>
      </c>
      <c r="O19" s="50">
        <f t="shared" ref="O19:O55" si="17">+N19+M19+L19</f>
        <v>13593.449442222221</v>
      </c>
      <c r="P19" s="49">
        <f>+'[1]3'!F31</f>
        <v>53021.44836597619</v>
      </c>
      <c r="Q19" s="49">
        <f t="shared" si="13"/>
        <v>4135.6729725461428</v>
      </c>
      <c r="R19" s="49">
        <f t="shared" si="14"/>
        <v>3412.2801439097834</v>
      </c>
      <c r="S19" s="49">
        <f t="shared" si="15"/>
        <v>4730.4702557779483</v>
      </c>
      <c r="T19" s="49">
        <f t="shared" si="16"/>
        <v>6529.9871738210059</v>
      </c>
      <c r="U19" s="50">
        <f t="shared" si="6"/>
        <v>71829.858912031079</v>
      </c>
      <c r="V19" s="49">
        <f t="shared" si="1"/>
        <v>174034.75916813681</v>
      </c>
      <c r="W19" s="49">
        <f t="shared" si="7"/>
        <v>174000</v>
      </c>
      <c r="X19" s="49">
        <f t="shared" si="2"/>
        <v>337800</v>
      </c>
      <c r="Y19" s="49">
        <f t="shared" si="8"/>
        <v>363800</v>
      </c>
      <c r="AA19" s="24"/>
      <c r="AB19" s="24"/>
    </row>
    <row r="20" spans="1:28" s="23" customFormat="1" ht="15.75" hidden="1" x14ac:dyDescent="0.25">
      <c r="A20" s="46"/>
      <c r="B20" s="47"/>
      <c r="C20" s="48" t="s">
        <v>57</v>
      </c>
      <c r="D20" s="48" t="str">
        <f t="shared" si="3"/>
        <v>Tiêm bắp</v>
      </c>
      <c r="E20" s="49">
        <f>+'[1]3'!F7/2</f>
        <v>32704.418017279611</v>
      </c>
      <c r="F20" s="49">
        <f>+'[1]3'!$F$10</f>
        <v>5101.8892106956191</v>
      </c>
      <c r="G20" s="49">
        <f>+'[1]3'!$F$11</f>
        <v>4209.4902971417141</v>
      </c>
      <c r="H20" s="49">
        <f>+'[1]3'!$F$12</f>
        <v>5835.6488338611716</v>
      </c>
      <c r="I20" s="49">
        <f>+'[1]3'!$F$13</f>
        <v>8055.5864376257732</v>
      </c>
      <c r="J20" s="50">
        <f t="shared" si="4"/>
        <v>55907.032796603889</v>
      </c>
      <c r="K20" s="49">
        <v>169890</v>
      </c>
      <c r="L20" s="49">
        <f>+'[1]3'!F21</f>
        <v>2609.8788888888885</v>
      </c>
      <c r="M20" s="49">
        <f>+'[1]3'!$F$28</f>
        <v>10000</v>
      </c>
      <c r="N20" s="49">
        <f t="shared" si="5"/>
        <v>983.57055333333335</v>
      </c>
      <c r="O20" s="50">
        <f t="shared" si="17"/>
        <v>13593.449442222221</v>
      </c>
      <c r="P20" s="49">
        <f>+'[1]3'!F31</f>
        <v>53021.44836597619</v>
      </c>
      <c r="Q20" s="49">
        <f t="shared" si="13"/>
        <v>4135.6729725461428</v>
      </c>
      <c r="R20" s="49">
        <f t="shared" si="14"/>
        <v>3412.2801439097834</v>
      </c>
      <c r="S20" s="49">
        <f t="shared" si="15"/>
        <v>4730.4702557779483</v>
      </c>
      <c r="T20" s="49">
        <f t="shared" si="16"/>
        <v>6529.9871738210059</v>
      </c>
      <c r="U20" s="50">
        <f t="shared" si="6"/>
        <v>71829.858912031079</v>
      </c>
      <c r="V20" s="49">
        <f t="shared" si="1"/>
        <v>141330.34115085719</v>
      </c>
      <c r="W20" s="49">
        <f t="shared" si="7"/>
        <v>141000</v>
      </c>
      <c r="X20" s="49">
        <f t="shared" si="2"/>
        <v>310890</v>
      </c>
      <c r="Y20" s="49">
        <f t="shared" si="8"/>
        <v>369890</v>
      </c>
      <c r="AA20" s="24"/>
      <c r="AB20" s="24"/>
    </row>
    <row r="21" spans="1:28" s="23" customFormat="1" ht="15.75" hidden="1" x14ac:dyDescent="0.25">
      <c r="A21" s="53">
        <v>4</v>
      </c>
      <c r="B21" s="54" t="s">
        <v>58</v>
      </c>
      <c r="C21" s="48" t="s">
        <v>59</v>
      </c>
      <c r="D21" s="48" t="str">
        <f t="shared" si="3"/>
        <v>Tiêm bắp</v>
      </c>
      <c r="E21" s="49">
        <f>+'[1]4'!F7</f>
        <v>87211.781379412292</v>
      </c>
      <c r="F21" s="49">
        <f t="shared" si="9"/>
        <v>6802.5189475941588</v>
      </c>
      <c r="G21" s="49">
        <f t="shared" ref="G21:G55" si="18">(E21+F21)*$G$9</f>
        <v>5612.6537295222852</v>
      </c>
      <c r="H21" s="49">
        <f t="shared" ref="H21:H55" si="19">+(E21+F21+G21)*$H$9</f>
        <v>7780.8651118148946</v>
      </c>
      <c r="I21" s="49">
        <f t="shared" ref="I21:I55" si="20">+(E21+F21+G21+H21)*$I$9</f>
        <v>10740.781916834363</v>
      </c>
      <c r="J21" s="50">
        <f t="shared" si="4"/>
        <v>118148.601085178</v>
      </c>
      <c r="K21" s="49">
        <v>387555</v>
      </c>
      <c r="L21" s="49">
        <f>+'[1]4'!F15</f>
        <v>15524.545555555556</v>
      </c>
      <c r="M21" s="49">
        <f>+'[1]4'!F30</f>
        <v>10000</v>
      </c>
      <c r="N21" s="49">
        <f t="shared" si="5"/>
        <v>1990.9145533333333</v>
      </c>
      <c r="O21" s="50">
        <f t="shared" si="17"/>
        <v>27515.460108888888</v>
      </c>
      <c r="P21" s="49">
        <f>+'[1]4'!F33</f>
        <v>53021.44836597619</v>
      </c>
      <c r="Q21" s="49">
        <f t="shared" si="13"/>
        <v>4135.6729725461428</v>
      </c>
      <c r="R21" s="49">
        <f t="shared" si="14"/>
        <v>3412.2801439097834</v>
      </c>
      <c r="S21" s="49">
        <f t="shared" si="15"/>
        <v>4730.4702557779483</v>
      </c>
      <c r="T21" s="49">
        <f t="shared" si="16"/>
        <v>6529.9871738210059</v>
      </c>
      <c r="U21" s="50">
        <f t="shared" si="6"/>
        <v>71829.858912031079</v>
      </c>
      <c r="V21" s="49">
        <f t="shared" si="1"/>
        <v>217493.92010609797</v>
      </c>
      <c r="W21" s="49">
        <f t="shared" si="7"/>
        <v>217000</v>
      </c>
      <c r="X21" s="49">
        <f t="shared" si="2"/>
        <v>604555</v>
      </c>
      <c r="Y21" s="49">
        <f t="shared" si="8"/>
        <v>587555</v>
      </c>
      <c r="AA21" s="24"/>
      <c r="AB21" s="24"/>
    </row>
    <row r="22" spans="1:28" s="23" customFormat="1" ht="31.5" hidden="1" x14ac:dyDescent="0.25">
      <c r="A22" s="51">
        <v>5</v>
      </c>
      <c r="B22" s="52" t="s">
        <v>60</v>
      </c>
      <c r="C22" s="48" t="s">
        <v>61</v>
      </c>
      <c r="D22" s="48" t="str">
        <f t="shared" si="3"/>
        <v>Tiêm bắp</v>
      </c>
      <c r="E22" s="49">
        <f>+'[1]5'!F7-'[1]5'!F8</f>
        <v>13081.767206911842</v>
      </c>
      <c r="F22" s="49">
        <f>+'[1]5'!$F$10</f>
        <v>5101.8892106956191</v>
      </c>
      <c r="G22" s="49">
        <f>+'[1]5'!$F$11</f>
        <v>4209.4902971417141</v>
      </c>
      <c r="H22" s="49">
        <f>+'[1]5'!$F$12</f>
        <v>5835.6488338611716</v>
      </c>
      <c r="I22" s="49">
        <f>+'[1]5'!$F$13</f>
        <v>8055.5864376257732</v>
      </c>
      <c r="J22" s="50">
        <f t="shared" si="4"/>
        <v>36284.38198623612</v>
      </c>
      <c r="K22" s="49">
        <v>29043</v>
      </c>
      <c r="L22" s="49">
        <f>+'[1]5'!F15</f>
        <v>3445.8788888888885</v>
      </c>
      <c r="M22" s="49">
        <f>+'[1]5'!F28</f>
        <v>10000</v>
      </c>
      <c r="N22" s="49">
        <f t="shared" si="5"/>
        <v>1048.7785533333333</v>
      </c>
      <c r="O22" s="50">
        <f t="shared" si="17"/>
        <v>14494.657442222222</v>
      </c>
      <c r="P22" s="49">
        <f>+'[1]5'!F31</f>
        <v>53021.44836597619</v>
      </c>
      <c r="Q22" s="49">
        <f t="shared" si="13"/>
        <v>4135.6729725461428</v>
      </c>
      <c r="R22" s="49">
        <f t="shared" si="14"/>
        <v>3412.2801439097834</v>
      </c>
      <c r="S22" s="49">
        <f t="shared" si="15"/>
        <v>4730.4702557779483</v>
      </c>
      <c r="T22" s="49">
        <f t="shared" si="16"/>
        <v>6529.9871738210059</v>
      </c>
      <c r="U22" s="50">
        <f t="shared" si="6"/>
        <v>71829.858912031079</v>
      </c>
      <c r="V22" s="49">
        <f t="shared" si="1"/>
        <v>122608.89834048942</v>
      </c>
      <c r="W22" s="49">
        <f t="shared" si="7"/>
        <v>123000</v>
      </c>
      <c r="X22" s="49">
        <f t="shared" si="2"/>
        <v>152043</v>
      </c>
      <c r="Y22" s="49">
        <f t="shared" si="8"/>
        <v>229043</v>
      </c>
      <c r="AA22" s="24"/>
      <c r="AB22" s="24"/>
    </row>
    <row r="23" spans="1:28" s="58" customFormat="1" ht="31.5" x14ac:dyDescent="0.25">
      <c r="A23" s="51"/>
      <c r="B23" s="52"/>
      <c r="C23" s="55" t="s">
        <v>62</v>
      </c>
      <c r="D23" s="55" t="str">
        <f t="shared" si="3"/>
        <v>Tiêm bắp</v>
      </c>
      <c r="E23" s="56">
        <f>+'[1]5'!F7-'[1]5'!F8</f>
        <v>13081.767206911842</v>
      </c>
      <c r="F23" s="56">
        <f>+'[1]5'!$F$10</f>
        <v>5101.8892106956191</v>
      </c>
      <c r="G23" s="56">
        <f>+'[1]5'!$F$11</f>
        <v>4209.4902971417141</v>
      </c>
      <c r="H23" s="56">
        <f>+'[1]5'!$F$12</f>
        <v>5835.6488338611716</v>
      </c>
      <c r="I23" s="56">
        <f>+'[1]5'!$F$13</f>
        <v>8055.5864376257732</v>
      </c>
      <c r="J23" s="57">
        <f t="shared" si="4"/>
        <v>36284.38198623612</v>
      </c>
      <c r="K23" s="56">
        <v>16262</v>
      </c>
      <c r="L23" s="56">
        <f>+'[1]5'!F15</f>
        <v>3445.8788888888885</v>
      </c>
      <c r="M23" s="56">
        <f>+'[1]5'!F28</f>
        <v>10000</v>
      </c>
      <c r="N23" s="56">
        <f t="shared" si="5"/>
        <v>1048.7785533333333</v>
      </c>
      <c r="O23" s="57">
        <f t="shared" si="17"/>
        <v>14494.657442222222</v>
      </c>
      <c r="P23" s="56">
        <f>+'[1]5'!F31</f>
        <v>53021.44836597619</v>
      </c>
      <c r="Q23" s="56">
        <f t="shared" si="13"/>
        <v>4135.6729725461428</v>
      </c>
      <c r="R23" s="56">
        <f t="shared" si="14"/>
        <v>3412.2801439097834</v>
      </c>
      <c r="S23" s="56">
        <f t="shared" si="15"/>
        <v>4730.4702557779483</v>
      </c>
      <c r="T23" s="56">
        <f t="shared" si="16"/>
        <v>6529.9871738210059</v>
      </c>
      <c r="U23" s="57">
        <f t="shared" si="6"/>
        <v>71829.858912031079</v>
      </c>
      <c r="V23" s="56">
        <f t="shared" si="1"/>
        <v>122608.89834048942</v>
      </c>
      <c r="W23" s="56">
        <f t="shared" si="7"/>
        <v>123000</v>
      </c>
      <c r="X23" s="56">
        <f t="shared" si="2"/>
        <v>139262</v>
      </c>
      <c r="Y23" s="56">
        <f t="shared" si="8"/>
        <v>216262</v>
      </c>
      <c r="AA23" s="59"/>
      <c r="AB23" s="59"/>
    </row>
    <row r="24" spans="1:28" s="23" customFormat="1" ht="47.25" hidden="1" x14ac:dyDescent="0.25">
      <c r="A24" s="53">
        <v>6</v>
      </c>
      <c r="B24" s="54" t="s">
        <v>63</v>
      </c>
      <c r="C24" s="48" t="s">
        <v>64</v>
      </c>
      <c r="D24" s="48" t="str">
        <f t="shared" si="3"/>
        <v>Tiêm bắp</v>
      </c>
      <c r="E24" s="49">
        <f>+'[1]6'!F8/2</f>
        <v>26163.534413823691</v>
      </c>
      <c r="F24" s="49">
        <f>+'[1]6'!F10</f>
        <v>5101.8892106956191</v>
      </c>
      <c r="G24" s="49">
        <f>+'[1]6'!F11</f>
        <v>4209.4902971417141</v>
      </c>
      <c r="H24" s="49">
        <f>+'[1]6'!F12</f>
        <v>5835.6488338611716</v>
      </c>
      <c r="I24" s="49">
        <f>+'[1]6'!F13</f>
        <v>8055.5864376257732</v>
      </c>
      <c r="J24" s="50">
        <f t="shared" si="4"/>
        <v>49366.149193147969</v>
      </c>
      <c r="K24" s="49">
        <v>28665</v>
      </c>
      <c r="L24" s="49">
        <f>+'[1]6'!F15</f>
        <v>3445.8788888888885</v>
      </c>
      <c r="M24" s="49">
        <f>+'[1]6'!F27</f>
        <v>10000</v>
      </c>
      <c r="N24" s="49">
        <f t="shared" si="5"/>
        <v>1048.7785533333333</v>
      </c>
      <c r="O24" s="50">
        <f t="shared" si="17"/>
        <v>14494.657442222222</v>
      </c>
      <c r="P24" s="49">
        <f>+'[1]6'!F30</f>
        <v>53021.44836597619</v>
      </c>
      <c r="Q24" s="49">
        <f t="shared" si="13"/>
        <v>4135.6729725461428</v>
      </c>
      <c r="R24" s="49">
        <f t="shared" si="14"/>
        <v>3412.2801439097834</v>
      </c>
      <c r="S24" s="49">
        <f t="shared" si="15"/>
        <v>4730.4702557779483</v>
      </c>
      <c r="T24" s="49">
        <f t="shared" si="16"/>
        <v>6529.9871738210059</v>
      </c>
      <c r="U24" s="50">
        <f t="shared" si="6"/>
        <v>71829.858912031079</v>
      </c>
      <c r="V24" s="49">
        <f t="shared" si="1"/>
        <v>135690.66554740127</v>
      </c>
      <c r="W24" s="49">
        <f t="shared" si="7"/>
        <v>136000</v>
      </c>
      <c r="X24" s="49">
        <f t="shared" si="2"/>
        <v>164665</v>
      </c>
      <c r="Y24" s="49">
        <f t="shared" si="8"/>
        <v>228665</v>
      </c>
      <c r="AA24" s="24"/>
      <c r="AB24" s="24"/>
    </row>
    <row r="25" spans="1:28" s="23" customFormat="1" ht="15.75" hidden="1" x14ac:dyDescent="0.25">
      <c r="A25" s="51">
        <v>7</v>
      </c>
      <c r="B25" s="52" t="s">
        <v>65</v>
      </c>
      <c r="C25" s="48" t="s">
        <v>66</v>
      </c>
      <c r="D25" s="48" t="str">
        <f t="shared" si="3"/>
        <v>Tiêm bắp</v>
      </c>
      <c r="E25" s="49">
        <f>+'[1]7'!$F$8/2+'[1]7'!$F$9</f>
        <v>39245.301620735539</v>
      </c>
      <c r="F25" s="49">
        <f>+'[1]7'!$F$10</f>
        <v>5101.8892106956191</v>
      </c>
      <c r="G25" s="49">
        <f>+'[1]7'!$F$11</f>
        <v>4209.4902971417141</v>
      </c>
      <c r="H25" s="49">
        <f>+'[1]7'!$F$12</f>
        <v>5835.6488338611716</v>
      </c>
      <c r="I25" s="49">
        <f>+'[1]7'!$F$13</f>
        <v>8055.5864376257732</v>
      </c>
      <c r="J25" s="50">
        <f t="shared" si="4"/>
        <v>62447.916400059818</v>
      </c>
      <c r="K25" s="49">
        <v>551250</v>
      </c>
      <c r="L25" s="49">
        <f>+'[1]7'!F15</f>
        <v>3783.8788888888885</v>
      </c>
      <c r="M25" s="49">
        <f>+'[1]7'!F29</f>
        <v>10000</v>
      </c>
      <c r="N25" s="49">
        <f t="shared" si="5"/>
        <v>1075.1425533333334</v>
      </c>
      <c r="O25" s="50">
        <f t="shared" si="17"/>
        <v>14859.021442222222</v>
      </c>
      <c r="P25" s="49">
        <f>+'[1]7'!F32</f>
        <v>53021.44836597619</v>
      </c>
      <c r="Q25" s="49">
        <f t="shared" si="13"/>
        <v>4135.6729725461428</v>
      </c>
      <c r="R25" s="49">
        <f t="shared" si="14"/>
        <v>3412.2801439097834</v>
      </c>
      <c r="S25" s="49">
        <f t="shared" si="15"/>
        <v>4730.4702557779483</v>
      </c>
      <c r="T25" s="49">
        <f t="shared" si="16"/>
        <v>6529.9871738210059</v>
      </c>
      <c r="U25" s="50">
        <f t="shared" si="6"/>
        <v>71829.858912031079</v>
      </c>
      <c r="V25" s="49">
        <f t="shared" si="1"/>
        <v>149136.79675431311</v>
      </c>
      <c r="W25" s="49">
        <f t="shared" si="7"/>
        <v>149000</v>
      </c>
      <c r="X25" s="49">
        <f t="shared" si="2"/>
        <v>700250</v>
      </c>
      <c r="Y25" s="49">
        <f t="shared" si="8"/>
        <v>751250</v>
      </c>
      <c r="AA25" s="24"/>
      <c r="AB25" s="24"/>
    </row>
    <row r="26" spans="1:28" s="23" customFormat="1" ht="15.75" hidden="1" x14ac:dyDescent="0.25">
      <c r="A26" s="51"/>
      <c r="B26" s="52"/>
      <c r="C26" s="48" t="s">
        <v>67</v>
      </c>
      <c r="D26" s="48" t="str">
        <f t="shared" si="3"/>
        <v>Tiêm bắp</v>
      </c>
      <c r="E26" s="49">
        <f>+'[1]7'!$F$8/2+'[1]7'!$F$9</f>
        <v>39245.301620735539</v>
      </c>
      <c r="F26" s="49">
        <f>+'[1]7'!$F$10</f>
        <v>5101.8892106956191</v>
      </c>
      <c r="G26" s="49">
        <f>+'[1]7'!$F$11</f>
        <v>4209.4902971417141</v>
      </c>
      <c r="H26" s="49">
        <f>+'[1]7'!$F$12</f>
        <v>5835.6488338611716</v>
      </c>
      <c r="I26" s="49">
        <f>+'[1]7'!$F$13</f>
        <v>8055.5864376257732</v>
      </c>
      <c r="J26" s="50">
        <f t="shared" si="4"/>
        <v>62447.916400059818</v>
      </c>
      <c r="K26" s="49">
        <v>598000</v>
      </c>
      <c r="L26" s="49">
        <f>+'[1]7'!F15</f>
        <v>3783.8788888888885</v>
      </c>
      <c r="M26" s="49">
        <f>+'[1]7'!F29</f>
        <v>10000</v>
      </c>
      <c r="N26" s="49">
        <f t="shared" si="5"/>
        <v>1075.1425533333334</v>
      </c>
      <c r="O26" s="50">
        <f t="shared" si="17"/>
        <v>14859.021442222222</v>
      </c>
      <c r="P26" s="49">
        <f>+'[1]7'!F32</f>
        <v>53021.44836597619</v>
      </c>
      <c r="Q26" s="49">
        <f t="shared" si="13"/>
        <v>4135.6729725461428</v>
      </c>
      <c r="R26" s="49">
        <f t="shared" si="14"/>
        <v>3412.2801439097834</v>
      </c>
      <c r="S26" s="49">
        <f t="shared" si="15"/>
        <v>4730.4702557779483</v>
      </c>
      <c r="T26" s="49">
        <f t="shared" si="16"/>
        <v>6529.9871738210059</v>
      </c>
      <c r="U26" s="50">
        <f t="shared" si="6"/>
        <v>71829.858912031079</v>
      </c>
      <c r="V26" s="49">
        <f t="shared" si="1"/>
        <v>149136.79675431311</v>
      </c>
      <c r="W26" s="49">
        <f t="shared" si="7"/>
        <v>149000</v>
      </c>
      <c r="X26" s="49">
        <f t="shared" si="2"/>
        <v>747000</v>
      </c>
      <c r="Y26" s="49">
        <f t="shared" si="8"/>
        <v>798000</v>
      </c>
      <c r="AA26" s="24"/>
      <c r="AB26" s="24"/>
    </row>
    <row r="27" spans="1:28" s="23" customFormat="1" ht="47.25" hidden="1" x14ac:dyDescent="0.25">
      <c r="A27" s="53">
        <v>8</v>
      </c>
      <c r="B27" s="54" t="s">
        <v>68</v>
      </c>
      <c r="C27" s="48" t="s">
        <v>69</v>
      </c>
      <c r="D27" s="48" t="str">
        <f t="shared" si="3"/>
        <v>Tiêm bắp</v>
      </c>
      <c r="E27" s="49">
        <f>+'[1]8'!F7</f>
        <v>43605.890689706146</v>
      </c>
      <c r="F27" s="49">
        <f t="shared" si="9"/>
        <v>3401.2594737970794</v>
      </c>
      <c r="G27" s="49">
        <f t="shared" si="18"/>
        <v>2806.3268647611426</v>
      </c>
      <c r="H27" s="49">
        <f t="shared" si="19"/>
        <v>3890.4325559074473</v>
      </c>
      <c r="I27" s="49">
        <f t="shared" si="20"/>
        <v>5370.3909584171815</v>
      </c>
      <c r="J27" s="50">
        <f t="shared" si="4"/>
        <v>59074.300542589001</v>
      </c>
      <c r="K27" s="49">
        <v>418827</v>
      </c>
      <c r="L27" s="49">
        <f>+'[1]8'!F15</f>
        <v>2609.8788888888885</v>
      </c>
      <c r="M27" s="49">
        <f>+'[1]8'!F25</f>
        <v>10000</v>
      </c>
      <c r="N27" s="49">
        <f t="shared" si="5"/>
        <v>983.57055333333335</v>
      </c>
      <c r="O27" s="50">
        <f t="shared" si="17"/>
        <v>13593.449442222221</v>
      </c>
      <c r="P27" s="49">
        <f>+'[1]8'!F28</f>
        <v>53021.44836597619</v>
      </c>
      <c r="Q27" s="49">
        <f t="shared" si="13"/>
        <v>4135.6729725461428</v>
      </c>
      <c r="R27" s="49">
        <f t="shared" si="14"/>
        <v>3412.2801439097834</v>
      </c>
      <c r="S27" s="49">
        <f t="shared" si="15"/>
        <v>4730.4702557779483</v>
      </c>
      <c r="T27" s="49">
        <f t="shared" si="16"/>
        <v>6529.9871738210059</v>
      </c>
      <c r="U27" s="50">
        <f t="shared" si="6"/>
        <v>71829.858912031079</v>
      </c>
      <c r="V27" s="49">
        <f t="shared" si="1"/>
        <v>144497.60889684228</v>
      </c>
      <c r="W27" s="49">
        <f t="shared" si="7"/>
        <v>144000</v>
      </c>
      <c r="X27" s="49">
        <f t="shared" si="2"/>
        <v>562827</v>
      </c>
      <c r="Y27" s="49">
        <f t="shared" si="8"/>
        <v>618827</v>
      </c>
      <c r="AA27" s="24"/>
      <c r="AB27" s="24"/>
    </row>
    <row r="28" spans="1:28" s="23" customFormat="1" ht="31.5" hidden="1" x14ac:dyDescent="0.25">
      <c r="A28" s="60">
        <v>9</v>
      </c>
      <c r="B28" s="52" t="s">
        <v>70</v>
      </c>
      <c r="C28" s="48" t="s">
        <v>71</v>
      </c>
      <c r="D28" s="48" t="str">
        <f t="shared" si="3"/>
        <v>Tiêm bắp</v>
      </c>
      <c r="E28" s="49">
        <f>+'[1]9'!F7/2</f>
        <v>32704.418017279611</v>
      </c>
      <c r="F28" s="49">
        <f>+'[1]9'!$F$10</f>
        <v>5101.8892106956191</v>
      </c>
      <c r="G28" s="49">
        <f>+'[1]9'!$F$11</f>
        <v>4209.4902971417141</v>
      </c>
      <c r="H28" s="49">
        <f>+'[1]9'!$F$12</f>
        <v>5835.6488338611716</v>
      </c>
      <c r="I28" s="49">
        <f>+'[1]9'!$F$13</f>
        <v>8055.5864376257732</v>
      </c>
      <c r="J28" s="50">
        <f t="shared" si="4"/>
        <v>55907.032796603889</v>
      </c>
      <c r="K28" s="49">
        <v>112785</v>
      </c>
      <c r="L28" s="49">
        <f>+'[1]9'!F15</f>
        <v>3445.8788888888885</v>
      </c>
      <c r="M28" s="49">
        <f>+'[1]9'!F28</f>
        <v>10000</v>
      </c>
      <c r="N28" s="49">
        <f t="shared" si="5"/>
        <v>1048.7785533333333</v>
      </c>
      <c r="O28" s="50">
        <f t="shared" si="17"/>
        <v>14494.657442222222</v>
      </c>
      <c r="P28" s="49">
        <f>+'[1]9'!F31</f>
        <v>53021.44836597619</v>
      </c>
      <c r="Q28" s="49">
        <f t="shared" si="13"/>
        <v>4135.6729725461428</v>
      </c>
      <c r="R28" s="49">
        <f t="shared" si="14"/>
        <v>3412.2801439097834</v>
      </c>
      <c r="S28" s="49">
        <f t="shared" si="15"/>
        <v>4730.4702557779483</v>
      </c>
      <c r="T28" s="49">
        <f t="shared" si="16"/>
        <v>6529.9871738210059</v>
      </c>
      <c r="U28" s="50">
        <f t="shared" si="6"/>
        <v>71829.858912031079</v>
      </c>
      <c r="V28" s="49">
        <f t="shared" si="1"/>
        <v>142231.5491508572</v>
      </c>
      <c r="W28" s="49">
        <f t="shared" si="7"/>
        <v>142000</v>
      </c>
      <c r="X28" s="49">
        <f t="shared" si="2"/>
        <v>254785</v>
      </c>
      <c r="Y28" s="49">
        <f t="shared" si="8"/>
        <v>312785</v>
      </c>
      <c r="AA28" s="24"/>
      <c r="AB28" s="24"/>
    </row>
    <row r="29" spans="1:28" s="23" customFormat="1" ht="31.5" hidden="1" x14ac:dyDescent="0.25">
      <c r="A29" s="60"/>
      <c r="B29" s="52"/>
      <c r="C29" s="48" t="s">
        <v>72</v>
      </c>
      <c r="D29" s="48" t="str">
        <f t="shared" si="3"/>
        <v>Tiêm bắp</v>
      </c>
      <c r="E29" s="49">
        <f>+'[1]9'!F7</f>
        <v>65408.836034559223</v>
      </c>
      <c r="F29" s="49">
        <f t="shared" si="9"/>
        <v>5101.8892106956191</v>
      </c>
      <c r="G29" s="49">
        <f t="shared" si="18"/>
        <v>4209.4902971417141</v>
      </c>
      <c r="H29" s="49">
        <f t="shared" si="19"/>
        <v>5835.6488338611716</v>
      </c>
      <c r="I29" s="49">
        <f t="shared" si="20"/>
        <v>8055.5864376257732</v>
      </c>
      <c r="J29" s="50">
        <f t="shared" si="4"/>
        <v>88611.450813883508</v>
      </c>
      <c r="K29" s="49">
        <v>436328</v>
      </c>
      <c r="L29" s="49">
        <f>+'[1]9'!F15</f>
        <v>3445.8788888888885</v>
      </c>
      <c r="M29" s="49">
        <f>+'[1]9'!F28</f>
        <v>10000</v>
      </c>
      <c r="N29" s="49">
        <f t="shared" si="5"/>
        <v>1048.7785533333333</v>
      </c>
      <c r="O29" s="50">
        <f t="shared" si="17"/>
        <v>14494.657442222222</v>
      </c>
      <c r="P29" s="49">
        <f>+'[1]9'!F31</f>
        <v>53021.44836597619</v>
      </c>
      <c r="Q29" s="49">
        <f t="shared" si="13"/>
        <v>4135.6729725461428</v>
      </c>
      <c r="R29" s="49">
        <f t="shared" si="14"/>
        <v>3412.2801439097834</v>
      </c>
      <c r="S29" s="49">
        <f t="shared" si="15"/>
        <v>4730.4702557779483</v>
      </c>
      <c r="T29" s="49">
        <f t="shared" si="16"/>
        <v>6529.9871738210059</v>
      </c>
      <c r="U29" s="50">
        <f t="shared" si="6"/>
        <v>71829.858912031079</v>
      </c>
      <c r="V29" s="49">
        <f t="shared" si="1"/>
        <v>174935.96716813679</v>
      </c>
      <c r="W29" s="49">
        <f t="shared" si="7"/>
        <v>175000</v>
      </c>
      <c r="X29" s="49">
        <f t="shared" si="2"/>
        <v>611328</v>
      </c>
      <c r="Y29" s="49">
        <f t="shared" si="8"/>
        <v>636328</v>
      </c>
      <c r="AA29" s="24"/>
      <c r="AB29" s="24"/>
    </row>
    <row r="30" spans="1:28" s="23" customFormat="1" ht="31.5" hidden="1" x14ac:dyDescent="0.25">
      <c r="A30" s="60">
        <v>10</v>
      </c>
      <c r="B30" s="52" t="s">
        <v>73</v>
      </c>
      <c r="C30" s="48" t="s">
        <v>74</v>
      </c>
      <c r="D30" s="48" t="str">
        <f t="shared" si="3"/>
        <v>Tiêm bắp</v>
      </c>
      <c r="E30" s="49">
        <f>+'[1]10'!F7</f>
        <v>65408.836034559223</v>
      </c>
      <c r="F30" s="49">
        <f>+'[1]10'!$F$10</f>
        <v>5101.8892106956191</v>
      </c>
      <c r="G30" s="49">
        <f>+'[1]10'!$F$11</f>
        <v>4209.4902971417141</v>
      </c>
      <c r="H30" s="49">
        <f>+'[1]10'!$F$12</f>
        <v>5835.6488338611716</v>
      </c>
      <c r="I30" s="49">
        <f>+'[1]10'!$F$13</f>
        <v>8055.5864376257732</v>
      </c>
      <c r="J30" s="50">
        <f t="shared" si="4"/>
        <v>88611.450813883508</v>
      </c>
      <c r="K30" s="49">
        <v>52500</v>
      </c>
      <c r="L30" s="49">
        <f>+'[1]10'!F15</f>
        <v>3783.8788888888885</v>
      </c>
      <c r="M30" s="49">
        <f>+'[1]10'!F31</f>
        <v>10000</v>
      </c>
      <c r="N30" s="49">
        <f t="shared" si="5"/>
        <v>1075.1425533333334</v>
      </c>
      <c r="O30" s="50">
        <f t="shared" si="17"/>
        <v>14859.021442222222</v>
      </c>
      <c r="P30" s="49">
        <f>+'[1]10'!F34</f>
        <v>53021.44836597619</v>
      </c>
      <c r="Q30" s="49">
        <f t="shared" si="13"/>
        <v>4135.6729725461428</v>
      </c>
      <c r="R30" s="49">
        <f t="shared" si="14"/>
        <v>3412.2801439097834</v>
      </c>
      <c r="S30" s="49">
        <f t="shared" si="15"/>
        <v>4730.4702557779483</v>
      </c>
      <c r="T30" s="49">
        <f t="shared" si="16"/>
        <v>6529.9871738210059</v>
      </c>
      <c r="U30" s="50">
        <f t="shared" si="6"/>
        <v>71829.858912031079</v>
      </c>
      <c r="V30" s="49">
        <f t="shared" si="1"/>
        <v>175300.33116813679</v>
      </c>
      <c r="W30" s="49">
        <f t="shared" si="7"/>
        <v>175000</v>
      </c>
      <c r="X30" s="49">
        <f t="shared" si="2"/>
        <v>227500</v>
      </c>
      <c r="Y30" s="49">
        <f t="shared" si="8"/>
        <v>252500</v>
      </c>
      <c r="AA30" s="24"/>
      <c r="AB30" s="24"/>
    </row>
    <row r="31" spans="1:28" s="23" customFormat="1" ht="31.5" hidden="1" x14ac:dyDescent="0.25">
      <c r="A31" s="60"/>
      <c r="B31" s="52"/>
      <c r="C31" s="48" t="s">
        <v>75</v>
      </c>
      <c r="D31" s="48" t="str">
        <f t="shared" si="3"/>
        <v>Tiêm bắp</v>
      </c>
      <c r="E31" s="49">
        <f>+'[1]10'!F8/2+'[1]10'!F9/2</f>
        <v>32704.418017279611</v>
      </c>
      <c r="F31" s="49">
        <f>+'[1]10'!$F$10</f>
        <v>5101.8892106956191</v>
      </c>
      <c r="G31" s="49">
        <f>+'[1]10'!$F$11</f>
        <v>4209.4902971417141</v>
      </c>
      <c r="H31" s="49">
        <f>+'[1]10'!$F$12</f>
        <v>5835.6488338611716</v>
      </c>
      <c r="I31" s="49">
        <f>+'[1]10'!$F$13</f>
        <v>8055.5864376257732</v>
      </c>
      <c r="J31" s="50">
        <f t="shared" si="4"/>
        <v>55907.032796603889</v>
      </c>
      <c r="K31" s="49">
        <v>76125</v>
      </c>
      <c r="L31" s="49">
        <f>+'[1]10'!F15</f>
        <v>3783.8788888888885</v>
      </c>
      <c r="M31" s="49">
        <f>+'[1]10'!F31</f>
        <v>10000</v>
      </c>
      <c r="N31" s="49">
        <f t="shared" si="5"/>
        <v>1075.1425533333334</v>
      </c>
      <c r="O31" s="50">
        <f t="shared" si="17"/>
        <v>14859.021442222222</v>
      </c>
      <c r="P31" s="49">
        <f>+'[1]10'!F34</f>
        <v>53021.44836597619</v>
      </c>
      <c r="Q31" s="49">
        <f t="shared" si="13"/>
        <v>4135.6729725461428</v>
      </c>
      <c r="R31" s="49">
        <f t="shared" si="14"/>
        <v>3412.2801439097834</v>
      </c>
      <c r="S31" s="49">
        <f t="shared" si="15"/>
        <v>4730.4702557779483</v>
      </c>
      <c r="T31" s="49">
        <f t="shared" si="16"/>
        <v>6529.9871738210059</v>
      </c>
      <c r="U31" s="50">
        <f t="shared" si="6"/>
        <v>71829.858912031079</v>
      </c>
      <c r="V31" s="49">
        <f t="shared" si="1"/>
        <v>142595.9131508572</v>
      </c>
      <c r="W31" s="49">
        <f t="shared" si="7"/>
        <v>143000</v>
      </c>
      <c r="X31" s="49">
        <f t="shared" si="2"/>
        <v>219125</v>
      </c>
      <c r="Y31" s="49">
        <f t="shared" si="8"/>
        <v>276125</v>
      </c>
      <c r="AA31" s="24"/>
      <c r="AB31" s="24"/>
    </row>
    <row r="32" spans="1:28" s="23" customFormat="1" ht="31.5" hidden="1" x14ac:dyDescent="0.25">
      <c r="A32" s="60"/>
      <c r="B32" s="52"/>
      <c r="C32" s="48" t="s">
        <v>76</v>
      </c>
      <c r="D32" s="48" t="str">
        <f t="shared" si="3"/>
        <v>Tiêm bắp</v>
      </c>
      <c r="E32" s="49">
        <f>+'[1]10'!F8/2+'[1]10'!F9</f>
        <v>39245.301620735539</v>
      </c>
      <c r="F32" s="49">
        <f>+'[1]10'!$F$10</f>
        <v>5101.8892106956191</v>
      </c>
      <c r="G32" s="49">
        <f>+'[1]10'!$F$11</f>
        <v>4209.4902971417141</v>
      </c>
      <c r="H32" s="49">
        <f>+'[1]10'!$F$12</f>
        <v>5835.6488338611716</v>
      </c>
      <c r="I32" s="49">
        <f>+'[1]10'!$F$13</f>
        <v>8055.5864376257732</v>
      </c>
      <c r="J32" s="50">
        <f t="shared" si="4"/>
        <v>62447.916400059818</v>
      </c>
      <c r="K32" s="49">
        <v>56135</v>
      </c>
      <c r="L32" s="49">
        <f>+'[1]10'!F15</f>
        <v>3783.8788888888885</v>
      </c>
      <c r="M32" s="49">
        <f>+'[1]10'!F31</f>
        <v>10000</v>
      </c>
      <c r="N32" s="49">
        <f t="shared" si="5"/>
        <v>1075.1425533333334</v>
      </c>
      <c r="O32" s="50">
        <f t="shared" si="17"/>
        <v>14859.021442222222</v>
      </c>
      <c r="P32" s="49">
        <f>+'[1]10'!F34</f>
        <v>53021.44836597619</v>
      </c>
      <c r="Q32" s="49">
        <f t="shared" si="13"/>
        <v>4135.6729725461428</v>
      </c>
      <c r="R32" s="49">
        <f t="shared" si="14"/>
        <v>3412.2801439097834</v>
      </c>
      <c r="S32" s="49">
        <f t="shared" si="15"/>
        <v>4730.4702557779483</v>
      </c>
      <c r="T32" s="49">
        <f t="shared" si="16"/>
        <v>6529.9871738210059</v>
      </c>
      <c r="U32" s="50">
        <f t="shared" si="6"/>
        <v>71829.858912031079</v>
      </c>
      <c r="V32" s="49">
        <f t="shared" si="1"/>
        <v>149136.79675431311</v>
      </c>
      <c r="W32" s="49">
        <f t="shared" si="7"/>
        <v>149000</v>
      </c>
      <c r="X32" s="49">
        <f t="shared" si="2"/>
        <v>205135</v>
      </c>
      <c r="Y32" s="49">
        <f t="shared" si="8"/>
        <v>256135</v>
      </c>
      <c r="AA32" s="24"/>
      <c r="AB32" s="24"/>
    </row>
    <row r="33" spans="1:28" s="23" customFormat="1" ht="15.75" hidden="1" x14ac:dyDescent="0.25">
      <c r="A33" s="60"/>
      <c r="B33" s="52"/>
      <c r="C33" s="48" t="s">
        <v>77</v>
      </c>
      <c r="D33" s="48" t="str">
        <f t="shared" si="3"/>
        <v>Tiêm bắp</v>
      </c>
      <c r="E33" s="49">
        <f>+'[1]10'!F7/2</f>
        <v>32704.418017279611</v>
      </c>
      <c r="F33" s="49">
        <f>+'[1]10'!$F$10</f>
        <v>5101.8892106956191</v>
      </c>
      <c r="G33" s="49">
        <f>+'[1]10'!$F$11</f>
        <v>4209.4902971417141</v>
      </c>
      <c r="H33" s="49">
        <f>+'[1]10'!$F$12</f>
        <v>5835.6488338611716</v>
      </c>
      <c r="I33" s="49">
        <f>+'[1]10'!$F$13</f>
        <v>8055.5864376257732</v>
      </c>
      <c r="J33" s="50">
        <f t="shared" si="4"/>
        <v>55907.032796603889</v>
      </c>
      <c r="K33" s="49">
        <v>80640</v>
      </c>
      <c r="L33" s="49">
        <f>+'[1]10'!F15</f>
        <v>3783.8788888888885</v>
      </c>
      <c r="M33" s="49">
        <f>+'[1]10'!F31</f>
        <v>10000</v>
      </c>
      <c r="N33" s="49">
        <f t="shared" si="5"/>
        <v>1075.1425533333334</v>
      </c>
      <c r="O33" s="50">
        <f t="shared" si="17"/>
        <v>14859.021442222222</v>
      </c>
      <c r="P33" s="49">
        <f>+'[1]10'!F34</f>
        <v>53021.44836597619</v>
      </c>
      <c r="Q33" s="49">
        <f t="shared" si="13"/>
        <v>4135.6729725461428</v>
      </c>
      <c r="R33" s="49">
        <f t="shared" si="14"/>
        <v>3412.2801439097834</v>
      </c>
      <c r="S33" s="49">
        <f t="shared" si="15"/>
        <v>4730.4702557779483</v>
      </c>
      <c r="T33" s="49">
        <f t="shared" si="16"/>
        <v>6529.9871738210059</v>
      </c>
      <c r="U33" s="50">
        <f t="shared" si="6"/>
        <v>71829.858912031079</v>
      </c>
      <c r="V33" s="49">
        <f t="shared" si="1"/>
        <v>142595.9131508572</v>
      </c>
      <c r="W33" s="49">
        <f>+ROUND(V33,-3)</f>
        <v>143000</v>
      </c>
      <c r="X33" s="49">
        <f t="shared" si="2"/>
        <v>223640</v>
      </c>
      <c r="Y33" s="49">
        <f t="shared" si="8"/>
        <v>280640</v>
      </c>
      <c r="AA33" s="24"/>
      <c r="AB33" s="24"/>
    </row>
    <row r="34" spans="1:28" s="23" customFormat="1" ht="15.75" hidden="1" x14ac:dyDescent="0.25">
      <c r="A34" s="61">
        <v>11</v>
      </c>
      <c r="B34" s="54" t="s">
        <v>78</v>
      </c>
      <c r="C34" s="48" t="s">
        <v>79</v>
      </c>
      <c r="D34" s="48" t="str">
        <f t="shared" si="3"/>
        <v>Tiêm bắp</v>
      </c>
      <c r="E34" s="49">
        <f>+'[1]11'!F7-'[1]11'!F8</f>
        <v>13081.767206911842</v>
      </c>
      <c r="F34" s="49">
        <f>+'[1]11'!F10</f>
        <v>5101.8892106956191</v>
      </c>
      <c r="G34" s="49">
        <f>+'[1]11'!F11</f>
        <v>4209.4902971417141</v>
      </c>
      <c r="H34" s="49">
        <f>+'[1]11'!F12</f>
        <v>5835.6488338611716</v>
      </c>
      <c r="I34" s="49">
        <f>+'[1]11'!F13</f>
        <v>8055.5864376257732</v>
      </c>
      <c r="J34" s="50">
        <f t="shared" si="4"/>
        <v>36284.38198623612</v>
      </c>
      <c r="K34" s="49">
        <v>469900</v>
      </c>
      <c r="L34" s="49">
        <f>+'[1]11'!F15</f>
        <v>2609.8788888888885</v>
      </c>
      <c r="M34" s="49">
        <f>+'[1]11'!F25</f>
        <v>10000</v>
      </c>
      <c r="N34" s="49">
        <f t="shared" si="5"/>
        <v>983.57055333333335</v>
      </c>
      <c r="O34" s="50">
        <f t="shared" si="17"/>
        <v>13593.449442222221</v>
      </c>
      <c r="P34" s="49">
        <f>+'[1]11'!F28</f>
        <v>53021.44836597619</v>
      </c>
      <c r="Q34" s="49">
        <f t="shared" si="13"/>
        <v>4135.6729725461428</v>
      </c>
      <c r="R34" s="49">
        <f t="shared" si="14"/>
        <v>3412.2801439097834</v>
      </c>
      <c r="S34" s="49">
        <f t="shared" si="15"/>
        <v>4730.4702557779483</v>
      </c>
      <c r="T34" s="49">
        <f t="shared" si="16"/>
        <v>6529.9871738210059</v>
      </c>
      <c r="U34" s="50">
        <f t="shared" si="6"/>
        <v>71829.858912031079</v>
      </c>
      <c r="V34" s="49">
        <f t="shared" si="1"/>
        <v>121707.69034048941</v>
      </c>
      <c r="W34" s="49">
        <f t="shared" si="7"/>
        <v>122000</v>
      </c>
      <c r="X34" s="49">
        <f t="shared" si="2"/>
        <v>591900</v>
      </c>
      <c r="Y34" s="49">
        <f t="shared" si="8"/>
        <v>669900</v>
      </c>
      <c r="AA34" s="24"/>
      <c r="AB34" s="24"/>
    </row>
    <row r="35" spans="1:28" s="23" customFormat="1" ht="31.5" hidden="1" x14ac:dyDescent="0.25">
      <c r="A35" s="51">
        <v>12</v>
      </c>
      <c r="B35" s="52" t="s">
        <v>80</v>
      </c>
      <c r="C35" s="48" t="s">
        <v>81</v>
      </c>
      <c r="D35" s="48" t="str">
        <f t="shared" si="3"/>
        <v>tiêm dưới da</v>
      </c>
      <c r="E35" s="49">
        <f>+'[1]12'!F8/2</f>
        <v>26163.534413823691</v>
      </c>
      <c r="F35" s="49">
        <f>+'[1]12'!$F$10</f>
        <v>5101.8892106956191</v>
      </c>
      <c r="G35" s="49">
        <f>+'[1]12'!$F$11</f>
        <v>4209.4902971417141</v>
      </c>
      <c r="H35" s="49">
        <f>+'[1]12'!$F$12</f>
        <v>5835.6488338611716</v>
      </c>
      <c r="I35" s="49">
        <f>+'[1]12'!$F$13</f>
        <v>8055.5864376257732</v>
      </c>
      <c r="J35" s="50">
        <f t="shared" si="4"/>
        <v>49366.149193147969</v>
      </c>
      <c r="K35" s="49">
        <v>217256</v>
      </c>
      <c r="L35" s="49">
        <f>+'[1]12'!F15</f>
        <v>3445.8788888888885</v>
      </c>
      <c r="M35" s="49">
        <f>+'[1]12'!F28</f>
        <v>14000</v>
      </c>
      <c r="N35" s="49">
        <f t="shared" si="5"/>
        <v>1360.7785533333333</v>
      </c>
      <c r="O35" s="50">
        <f t="shared" si="17"/>
        <v>18806.657442222222</v>
      </c>
      <c r="P35" s="49">
        <f>+'[1]12'!F31</f>
        <v>53021.44836597619</v>
      </c>
      <c r="Q35" s="49">
        <f t="shared" si="13"/>
        <v>4135.6729725461428</v>
      </c>
      <c r="R35" s="49">
        <f t="shared" si="14"/>
        <v>3412.2801439097834</v>
      </c>
      <c r="S35" s="49">
        <f t="shared" si="15"/>
        <v>4730.4702557779483</v>
      </c>
      <c r="T35" s="49">
        <f t="shared" si="16"/>
        <v>6529.9871738210059</v>
      </c>
      <c r="U35" s="50">
        <f t="shared" si="6"/>
        <v>71829.858912031079</v>
      </c>
      <c r="V35" s="49">
        <f t="shared" si="1"/>
        <v>140002.66554740127</v>
      </c>
      <c r="W35" s="49">
        <f t="shared" si="7"/>
        <v>140000</v>
      </c>
      <c r="X35" s="49">
        <f t="shared" si="2"/>
        <v>357256</v>
      </c>
      <c r="Y35" s="49">
        <f t="shared" si="8"/>
        <v>417256</v>
      </c>
      <c r="AA35" s="24"/>
      <c r="AB35" s="24"/>
    </row>
    <row r="36" spans="1:28" s="23" customFormat="1" ht="31.5" hidden="1" x14ac:dyDescent="0.25">
      <c r="A36" s="51"/>
      <c r="B36" s="52"/>
      <c r="C36" s="48" t="s">
        <v>82</v>
      </c>
      <c r="D36" s="48" t="str">
        <f t="shared" si="3"/>
        <v>tiêm dưới da</v>
      </c>
      <c r="E36" s="49">
        <f>+'[1]12'!F7</f>
        <v>65408.836034559223</v>
      </c>
      <c r="F36" s="49">
        <f>+'[1]12'!$F$10</f>
        <v>5101.8892106956191</v>
      </c>
      <c r="G36" s="49">
        <f>+'[1]12'!$F$11</f>
        <v>4209.4902971417141</v>
      </c>
      <c r="H36" s="49">
        <f>+'[1]12'!$F$12</f>
        <v>5835.6488338611716</v>
      </c>
      <c r="I36" s="49">
        <f>+'[1]12'!$F$13</f>
        <v>8055.5864376257732</v>
      </c>
      <c r="J36" s="50">
        <f t="shared" si="4"/>
        <v>88611.450813883508</v>
      </c>
      <c r="K36" s="49">
        <v>270000</v>
      </c>
      <c r="L36" s="49">
        <f>+'[1]12'!F15</f>
        <v>3445.8788888888885</v>
      </c>
      <c r="M36" s="49">
        <f>+'[1]12'!F28</f>
        <v>14000</v>
      </c>
      <c r="N36" s="49">
        <f t="shared" si="5"/>
        <v>1360.7785533333333</v>
      </c>
      <c r="O36" s="50">
        <f t="shared" si="17"/>
        <v>18806.657442222222</v>
      </c>
      <c r="P36" s="49">
        <f>+'[1]12'!F31</f>
        <v>53021.44836597619</v>
      </c>
      <c r="Q36" s="49">
        <f t="shared" si="13"/>
        <v>4135.6729725461428</v>
      </c>
      <c r="R36" s="49">
        <f t="shared" si="14"/>
        <v>3412.2801439097834</v>
      </c>
      <c r="S36" s="49">
        <f t="shared" si="15"/>
        <v>4730.4702557779483</v>
      </c>
      <c r="T36" s="49">
        <f t="shared" si="16"/>
        <v>6529.9871738210059</v>
      </c>
      <c r="U36" s="50">
        <f t="shared" si="6"/>
        <v>71829.858912031079</v>
      </c>
      <c r="V36" s="49">
        <f t="shared" si="1"/>
        <v>179247.96716813679</v>
      </c>
      <c r="W36" s="49">
        <f t="shared" si="7"/>
        <v>179000</v>
      </c>
      <c r="X36" s="49">
        <f t="shared" si="2"/>
        <v>449000</v>
      </c>
      <c r="Y36" s="49">
        <f t="shared" si="8"/>
        <v>470000</v>
      </c>
      <c r="AA36" s="24"/>
      <c r="AB36" s="24"/>
    </row>
    <row r="37" spans="1:28" s="23" customFormat="1" ht="31.5" hidden="1" x14ac:dyDescent="0.25">
      <c r="A37" s="51">
        <v>13</v>
      </c>
      <c r="B37" s="52" t="s">
        <v>83</v>
      </c>
      <c r="C37" s="48" t="s">
        <v>84</v>
      </c>
      <c r="D37" s="48" t="str">
        <f t="shared" si="3"/>
        <v>tiêm dưới da</v>
      </c>
      <c r="E37" s="49">
        <f>+'[1]13'!F7</f>
        <v>65408.836034559223</v>
      </c>
      <c r="F37" s="49">
        <f t="shared" si="9"/>
        <v>5101.8892106956191</v>
      </c>
      <c r="G37" s="49">
        <f t="shared" si="18"/>
        <v>4209.4902971417141</v>
      </c>
      <c r="H37" s="49">
        <f t="shared" si="19"/>
        <v>5835.6488338611716</v>
      </c>
      <c r="I37" s="49">
        <f t="shared" si="20"/>
        <v>8055.5864376257732</v>
      </c>
      <c r="J37" s="50">
        <f t="shared" si="4"/>
        <v>88611.450813883508</v>
      </c>
      <c r="K37" s="49">
        <v>872195</v>
      </c>
      <c r="L37" s="49">
        <f>+'[1]13'!F15</f>
        <v>3445.8788888888885</v>
      </c>
      <c r="M37" s="49">
        <f>+'[1]13'!F28</f>
        <v>14000</v>
      </c>
      <c r="N37" s="49">
        <f t="shared" si="5"/>
        <v>1360.7785533333333</v>
      </c>
      <c r="O37" s="50">
        <f t="shared" si="17"/>
        <v>18806.657442222222</v>
      </c>
      <c r="P37" s="49">
        <f>+'[1]13'!F31</f>
        <v>53021.44836597619</v>
      </c>
      <c r="Q37" s="49">
        <f t="shared" si="13"/>
        <v>4135.6729725461428</v>
      </c>
      <c r="R37" s="49">
        <f t="shared" si="14"/>
        <v>3412.2801439097834</v>
      </c>
      <c r="S37" s="49">
        <f t="shared" si="15"/>
        <v>4730.4702557779483</v>
      </c>
      <c r="T37" s="49">
        <f t="shared" si="16"/>
        <v>6529.9871738210059</v>
      </c>
      <c r="U37" s="50">
        <f t="shared" si="6"/>
        <v>71829.858912031079</v>
      </c>
      <c r="V37" s="49">
        <f t="shared" si="1"/>
        <v>179247.96716813679</v>
      </c>
      <c r="W37" s="49">
        <f t="shared" si="7"/>
        <v>179000</v>
      </c>
      <c r="X37" s="49">
        <f t="shared" si="2"/>
        <v>1051195</v>
      </c>
      <c r="Y37" s="49">
        <f t="shared" si="8"/>
        <v>1072195</v>
      </c>
      <c r="AA37" s="24"/>
      <c r="AB37" s="24"/>
    </row>
    <row r="38" spans="1:28" s="23" customFormat="1" ht="31.5" hidden="1" x14ac:dyDescent="0.25">
      <c r="A38" s="51"/>
      <c r="B38" s="52"/>
      <c r="C38" s="48" t="s">
        <v>85</v>
      </c>
      <c r="D38" s="48" t="str">
        <f t="shared" si="3"/>
        <v>tiêm dưới da</v>
      </c>
      <c r="E38" s="49">
        <f>+'[1]13'!F7</f>
        <v>65408.836034559223</v>
      </c>
      <c r="F38" s="49">
        <f t="shared" si="9"/>
        <v>5101.8892106956191</v>
      </c>
      <c r="G38" s="49">
        <f t="shared" si="18"/>
        <v>4209.4902971417141</v>
      </c>
      <c r="H38" s="49">
        <f t="shared" si="19"/>
        <v>5835.6488338611716</v>
      </c>
      <c r="I38" s="49">
        <f t="shared" si="20"/>
        <v>8055.5864376257732</v>
      </c>
      <c r="J38" s="50">
        <f t="shared" si="4"/>
        <v>88611.450813883508</v>
      </c>
      <c r="K38" s="49">
        <v>764000</v>
      </c>
      <c r="L38" s="49">
        <f>+'[1]13'!F15</f>
        <v>3445.8788888888885</v>
      </c>
      <c r="M38" s="49">
        <f>+'[1]13'!F28</f>
        <v>14000</v>
      </c>
      <c r="N38" s="49">
        <f t="shared" si="5"/>
        <v>1360.7785533333333</v>
      </c>
      <c r="O38" s="50">
        <f t="shared" si="17"/>
        <v>18806.657442222222</v>
      </c>
      <c r="P38" s="49">
        <f>+'[1]13'!F31</f>
        <v>53021.44836597619</v>
      </c>
      <c r="Q38" s="49">
        <f t="shared" si="13"/>
        <v>4135.6729725461428</v>
      </c>
      <c r="R38" s="49">
        <f t="shared" si="14"/>
        <v>3412.2801439097834</v>
      </c>
      <c r="S38" s="49">
        <f t="shared" si="15"/>
        <v>4730.4702557779483</v>
      </c>
      <c r="T38" s="49">
        <f t="shared" si="16"/>
        <v>6529.9871738210059</v>
      </c>
      <c r="U38" s="50">
        <f t="shared" si="6"/>
        <v>71829.858912031079</v>
      </c>
      <c r="V38" s="49">
        <f t="shared" si="1"/>
        <v>179247.96716813679</v>
      </c>
      <c r="W38" s="49">
        <f t="shared" si="7"/>
        <v>179000</v>
      </c>
      <c r="X38" s="49">
        <f t="shared" si="2"/>
        <v>943000</v>
      </c>
      <c r="Y38" s="49">
        <f t="shared" si="8"/>
        <v>964000</v>
      </c>
      <c r="AA38" s="24"/>
      <c r="AB38" s="24"/>
    </row>
    <row r="39" spans="1:28" s="23" customFormat="1" ht="15.75" hidden="1" x14ac:dyDescent="0.25">
      <c r="A39" s="51">
        <v>14</v>
      </c>
      <c r="B39" s="52" t="s">
        <v>86</v>
      </c>
      <c r="C39" s="48" t="s">
        <v>87</v>
      </c>
      <c r="D39" s="48" t="str">
        <f t="shared" si="3"/>
        <v>Tiêm bắp</v>
      </c>
      <c r="E39" s="49">
        <f>+'[1]14'!F7</f>
        <v>43605.890689706146</v>
      </c>
      <c r="F39" s="49">
        <f t="shared" si="9"/>
        <v>3401.2594737970794</v>
      </c>
      <c r="G39" s="49">
        <f t="shared" si="18"/>
        <v>2806.3268647611426</v>
      </c>
      <c r="H39" s="49">
        <f t="shared" si="19"/>
        <v>3890.4325559074473</v>
      </c>
      <c r="I39" s="49">
        <f t="shared" si="20"/>
        <v>5370.3909584171815</v>
      </c>
      <c r="J39" s="50">
        <f t="shared" si="4"/>
        <v>59074.300542589001</v>
      </c>
      <c r="K39" s="49">
        <v>59642</v>
      </c>
      <c r="L39" s="49">
        <f>+'[1]14'!F15</f>
        <v>3445.8788888888885</v>
      </c>
      <c r="M39" s="49">
        <f>+'[1]14'!F30</f>
        <v>10000</v>
      </c>
      <c r="N39" s="49">
        <f t="shared" si="5"/>
        <v>1048.7785533333333</v>
      </c>
      <c r="O39" s="50">
        <f t="shared" si="17"/>
        <v>14494.657442222222</v>
      </c>
      <c r="P39" s="49">
        <f>+'[1]14'!F33</f>
        <v>53021.44836597619</v>
      </c>
      <c r="Q39" s="49">
        <f t="shared" si="13"/>
        <v>4135.6729725461428</v>
      </c>
      <c r="R39" s="49">
        <f t="shared" si="14"/>
        <v>3412.2801439097834</v>
      </c>
      <c r="S39" s="49">
        <f t="shared" si="15"/>
        <v>4730.4702557779483</v>
      </c>
      <c r="T39" s="49">
        <f t="shared" si="16"/>
        <v>6529.9871738210059</v>
      </c>
      <c r="U39" s="50">
        <f t="shared" si="6"/>
        <v>71829.858912031079</v>
      </c>
      <c r="V39" s="49">
        <f t="shared" si="1"/>
        <v>145398.8168968423</v>
      </c>
      <c r="W39" s="49">
        <f t="shared" si="7"/>
        <v>145000</v>
      </c>
      <c r="X39" s="49">
        <f t="shared" si="2"/>
        <v>204642</v>
      </c>
      <c r="Y39" s="49">
        <f t="shared" si="8"/>
        <v>259642</v>
      </c>
      <c r="AA39" s="24"/>
      <c r="AB39" s="24"/>
    </row>
    <row r="40" spans="1:28" s="23" customFormat="1" ht="15.75" hidden="1" x14ac:dyDescent="0.25">
      <c r="A40" s="51"/>
      <c r="B40" s="52"/>
      <c r="C40" s="48" t="s">
        <v>88</v>
      </c>
      <c r="D40" s="48" t="str">
        <f t="shared" si="3"/>
        <v>Tiêm bắp</v>
      </c>
      <c r="E40" s="49">
        <f>+'[1]14'!F8/2</f>
        <v>17442.356275882459</v>
      </c>
      <c r="F40" s="49">
        <v>3401.2594737970794</v>
      </c>
      <c r="G40" s="49">
        <v>2806.3268647611426</v>
      </c>
      <c r="H40" s="49">
        <v>3890.4325559074473</v>
      </c>
      <c r="I40" s="49">
        <v>5370.3909584171815</v>
      </c>
      <c r="J40" s="50">
        <f t="shared" si="4"/>
        <v>32910.76612876531</v>
      </c>
      <c r="K40" s="49">
        <v>632016</v>
      </c>
      <c r="L40" s="49">
        <f>+'[1]14'!F15</f>
        <v>3445.8788888888885</v>
      </c>
      <c r="M40" s="49">
        <f>+'[1]14'!F30</f>
        <v>10000</v>
      </c>
      <c r="N40" s="49">
        <f t="shared" si="5"/>
        <v>1048.7785533333333</v>
      </c>
      <c r="O40" s="50">
        <f t="shared" si="17"/>
        <v>14494.657442222222</v>
      </c>
      <c r="P40" s="49">
        <f>+'[1]14'!F33</f>
        <v>53021.44836597619</v>
      </c>
      <c r="Q40" s="49">
        <f t="shared" si="13"/>
        <v>4135.6729725461428</v>
      </c>
      <c r="R40" s="49">
        <f t="shared" si="14"/>
        <v>3412.2801439097834</v>
      </c>
      <c r="S40" s="49">
        <f t="shared" si="15"/>
        <v>4730.4702557779483</v>
      </c>
      <c r="T40" s="49">
        <f t="shared" si="16"/>
        <v>6529.9871738210059</v>
      </c>
      <c r="U40" s="50">
        <f t="shared" si="6"/>
        <v>71829.858912031079</v>
      </c>
      <c r="V40" s="49">
        <f t="shared" si="1"/>
        <v>119235.28248301861</v>
      </c>
      <c r="W40" s="49">
        <f t="shared" si="7"/>
        <v>119000</v>
      </c>
      <c r="X40" s="49">
        <f t="shared" si="2"/>
        <v>751016</v>
      </c>
      <c r="Y40" s="49">
        <f t="shared" si="8"/>
        <v>832016</v>
      </c>
      <c r="AA40" s="24"/>
      <c r="AB40" s="24"/>
    </row>
    <row r="41" spans="1:28" s="23" customFormat="1" ht="15.75" hidden="1" x14ac:dyDescent="0.25">
      <c r="A41" s="51"/>
      <c r="B41" s="52"/>
      <c r="C41" s="48" t="s">
        <v>89</v>
      </c>
      <c r="D41" s="48" t="str">
        <f t="shared" si="3"/>
        <v>Tiêm bắp</v>
      </c>
      <c r="E41" s="49">
        <f>+'[1]14'!F7</f>
        <v>43605.890689706146</v>
      </c>
      <c r="F41" s="49">
        <f t="shared" si="9"/>
        <v>3401.2594737970794</v>
      </c>
      <c r="G41" s="49">
        <f t="shared" si="18"/>
        <v>2806.3268647611426</v>
      </c>
      <c r="H41" s="49">
        <f t="shared" si="19"/>
        <v>3890.4325559074473</v>
      </c>
      <c r="I41" s="49">
        <f t="shared" si="20"/>
        <v>5370.3909584171815</v>
      </c>
      <c r="J41" s="50">
        <f t="shared" si="4"/>
        <v>59074.300542589001</v>
      </c>
      <c r="K41" s="49">
        <v>253000</v>
      </c>
      <c r="L41" s="49">
        <f>+'[1]14'!F15</f>
        <v>3445.8788888888885</v>
      </c>
      <c r="M41" s="49">
        <f>+'[1]14'!F30</f>
        <v>10000</v>
      </c>
      <c r="N41" s="49">
        <f t="shared" si="5"/>
        <v>1048.7785533333333</v>
      </c>
      <c r="O41" s="50">
        <f t="shared" si="17"/>
        <v>14494.657442222222</v>
      </c>
      <c r="P41" s="49">
        <f>+'[1]14'!F33</f>
        <v>53021.44836597619</v>
      </c>
      <c r="Q41" s="49">
        <f t="shared" si="13"/>
        <v>4135.6729725461428</v>
      </c>
      <c r="R41" s="49">
        <f t="shared" si="14"/>
        <v>3412.2801439097834</v>
      </c>
      <c r="S41" s="49">
        <f t="shared" si="15"/>
        <v>4730.4702557779483</v>
      </c>
      <c r="T41" s="49">
        <f t="shared" si="16"/>
        <v>6529.9871738210059</v>
      </c>
      <c r="U41" s="50">
        <f t="shared" si="6"/>
        <v>71829.858912031079</v>
      </c>
      <c r="V41" s="49">
        <f t="shared" si="1"/>
        <v>145398.8168968423</v>
      </c>
      <c r="W41" s="49">
        <f t="shared" si="7"/>
        <v>145000</v>
      </c>
      <c r="X41" s="49">
        <f t="shared" si="2"/>
        <v>398000</v>
      </c>
      <c r="Y41" s="49">
        <f t="shared" si="8"/>
        <v>453000</v>
      </c>
      <c r="AA41" s="24"/>
      <c r="AB41" s="24"/>
    </row>
    <row r="42" spans="1:28" s="62" customFormat="1" ht="15.75" hidden="1" x14ac:dyDescent="0.25">
      <c r="A42" s="51"/>
      <c r="B42" s="52"/>
      <c r="C42" s="48" t="s">
        <v>90</v>
      </c>
      <c r="D42" s="48" t="str">
        <f t="shared" si="3"/>
        <v>Tiêm bắp</v>
      </c>
      <c r="E42" s="49">
        <f>+'[1]14'!F7</f>
        <v>43605.890689706146</v>
      </c>
      <c r="F42" s="49">
        <f t="shared" si="9"/>
        <v>3401.2594737970794</v>
      </c>
      <c r="G42" s="49">
        <f t="shared" si="18"/>
        <v>2806.3268647611426</v>
      </c>
      <c r="H42" s="49">
        <f t="shared" si="19"/>
        <v>3890.4325559074473</v>
      </c>
      <c r="I42" s="49">
        <f t="shared" si="20"/>
        <v>5370.3909584171815</v>
      </c>
      <c r="J42" s="50">
        <f t="shared" si="4"/>
        <v>59074.300542589001</v>
      </c>
      <c r="K42" s="49">
        <v>352000</v>
      </c>
      <c r="L42" s="49">
        <f>+'[1]14'!F15</f>
        <v>3445.8788888888885</v>
      </c>
      <c r="M42" s="49">
        <f>+'[1]14'!F30</f>
        <v>10000</v>
      </c>
      <c r="N42" s="49">
        <f t="shared" si="5"/>
        <v>1048.7785533333333</v>
      </c>
      <c r="O42" s="50">
        <f t="shared" si="17"/>
        <v>14494.657442222222</v>
      </c>
      <c r="P42" s="49">
        <f>+'[1]14'!F33</f>
        <v>53021.44836597619</v>
      </c>
      <c r="Q42" s="49">
        <f t="shared" si="13"/>
        <v>4135.6729725461428</v>
      </c>
      <c r="R42" s="49">
        <f t="shared" si="14"/>
        <v>3412.2801439097834</v>
      </c>
      <c r="S42" s="49">
        <f t="shared" si="15"/>
        <v>4730.4702557779483</v>
      </c>
      <c r="T42" s="49">
        <f t="shared" si="16"/>
        <v>6529.9871738210059</v>
      </c>
      <c r="U42" s="50">
        <f t="shared" si="6"/>
        <v>71829.858912031079</v>
      </c>
      <c r="V42" s="49">
        <f t="shared" si="1"/>
        <v>145398.8168968423</v>
      </c>
      <c r="W42" s="49">
        <f t="shared" si="7"/>
        <v>145000</v>
      </c>
      <c r="X42" s="49">
        <f t="shared" si="2"/>
        <v>497000</v>
      </c>
      <c r="Y42" s="49">
        <f t="shared" si="8"/>
        <v>552000</v>
      </c>
    </row>
    <row r="43" spans="1:28" s="62" customFormat="1" ht="15.75" hidden="1" x14ac:dyDescent="0.25">
      <c r="A43" s="51">
        <v>15</v>
      </c>
      <c r="B43" s="52" t="s">
        <v>91</v>
      </c>
      <c r="C43" s="48" t="s">
        <v>92</v>
      </c>
      <c r="D43" s="48" t="str">
        <f t="shared" si="3"/>
        <v>Tiêm bắp</v>
      </c>
      <c r="E43" s="49">
        <f>+'[1]15'!F7</f>
        <v>65408.836034559223</v>
      </c>
      <c r="F43" s="49">
        <f t="shared" si="9"/>
        <v>5101.8892106956191</v>
      </c>
      <c r="G43" s="49">
        <f t="shared" si="18"/>
        <v>4209.4902971417141</v>
      </c>
      <c r="H43" s="49">
        <f t="shared" si="19"/>
        <v>5835.6488338611716</v>
      </c>
      <c r="I43" s="49">
        <f t="shared" si="20"/>
        <v>8055.5864376257732</v>
      </c>
      <c r="J43" s="50">
        <f t="shared" si="4"/>
        <v>88611.450813883508</v>
      </c>
      <c r="K43" s="49">
        <v>175392</v>
      </c>
      <c r="L43" s="49">
        <f>+'[1]15'!F15</f>
        <v>3445.8788888888885</v>
      </c>
      <c r="M43" s="49">
        <f>+'[1]15'!F29</f>
        <v>10000</v>
      </c>
      <c r="N43" s="49">
        <f t="shared" si="5"/>
        <v>1048.7785533333333</v>
      </c>
      <c r="O43" s="50">
        <f t="shared" si="17"/>
        <v>14494.657442222222</v>
      </c>
      <c r="P43" s="49">
        <f>+'[1]15'!F32</f>
        <v>53021.44836597619</v>
      </c>
      <c r="Q43" s="49">
        <f t="shared" si="13"/>
        <v>4135.6729725461428</v>
      </c>
      <c r="R43" s="49">
        <f t="shared" si="14"/>
        <v>3412.2801439097834</v>
      </c>
      <c r="S43" s="49">
        <f t="shared" si="15"/>
        <v>4730.4702557779483</v>
      </c>
      <c r="T43" s="49">
        <f t="shared" si="16"/>
        <v>6529.9871738210059</v>
      </c>
      <c r="U43" s="50">
        <f t="shared" si="6"/>
        <v>71829.858912031079</v>
      </c>
      <c r="V43" s="49">
        <f t="shared" si="1"/>
        <v>174935.96716813679</v>
      </c>
      <c r="W43" s="49">
        <f t="shared" si="7"/>
        <v>175000</v>
      </c>
      <c r="X43" s="49">
        <f t="shared" si="2"/>
        <v>350392</v>
      </c>
      <c r="Y43" s="49">
        <f t="shared" si="8"/>
        <v>375392</v>
      </c>
    </row>
    <row r="44" spans="1:28" s="62" customFormat="1" ht="15.75" hidden="1" x14ac:dyDescent="0.25">
      <c r="A44" s="51"/>
      <c r="B44" s="52"/>
      <c r="C44" s="48" t="s">
        <v>93</v>
      </c>
      <c r="D44" s="48" t="str">
        <f t="shared" si="3"/>
        <v>Tiêm bắp</v>
      </c>
      <c r="E44" s="49">
        <f>+'[1]15'!F7</f>
        <v>65408.836034559223</v>
      </c>
      <c r="F44" s="49">
        <f t="shared" si="9"/>
        <v>5101.8892106956191</v>
      </c>
      <c r="G44" s="49">
        <f t="shared" si="18"/>
        <v>4209.4902971417141</v>
      </c>
      <c r="H44" s="49">
        <f t="shared" si="19"/>
        <v>5835.6488338611716</v>
      </c>
      <c r="I44" s="49">
        <f t="shared" si="20"/>
        <v>8055.5864376257732</v>
      </c>
      <c r="J44" s="50">
        <f t="shared" si="4"/>
        <v>88611.450813883508</v>
      </c>
      <c r="K44" s="49">
        <v>1102000</v>
      </c>
      <c r="L44" s="49">
        <f>+'[1]15'!F15</f>
        <v>3445.8788888888885</v>
      </c>
      <c r="M44" s="49">
        <f>+'[1]15'!F29</f>
        <v>10000</v>
      </c>
      <c r="N44" s="49">
        <f t="shared" si="5"/>
        <v>1048.7785533333333</v>
      </c>
      <c r="O44" s="50">
        <f t="shared" si="17"/>
        <v>14494.657442222222</v>
      </c>
      <c r="P44" s="49">
        <f>+'[1]15'!F32</f>
        <v>53021.44836597619</v>
      </c>
      <c r="Q44" s="49">
        <f t="shared" si="13"/>
        <v>4135.6729725461428</v>
      </c>
      <c r="R44" s="49">
        <f t="shared" si="14"/>
        <v>3412.2801439097834</v>
      </c>
      <c r="S44" s="49">
        <f t="shared" si="15"/>
        <v>4730.4702557779483</v>
      </c>
      <c r="T44" s="49">
        <f t="shared" si="16"/>
        <v>6529.9871738210059</v>
      </c>
      <c r="U44" s="50">
        <f t="shared" si="6"/>
        <v>71829.858912031079</v>
      </c>
      <c r="V44" s="49">
        <f t="shared" si="1"/>
        <v>174935.96716813679</v>
      </c>
      <c r="W44" s="49">
        <f t="shared" si="7"/>
        <v>175000</v>
      </c>
      <c r="X44" s="49">
        <f t="shared" si="2"/>
        <v>1277000</v>
      </c>
      <c r="Y44" s="49">
        <f t="shared" si="8"/>
        <v>1302000</v>
      </c>
    </row>
    <row r="45" spans="1:28" s="62" customFormat="1" ht="15.75" hidden="1" x14ac:dyDescent="0.25">
      <c r="A45" s="51"/>
      <c r="B45" s="52"/>
      <c r="C45" s="48" t="s">
        <v>94</v>
      </c>
      <c r="D45" s="48" t="str">
        <f t="shared" si="3"/>
        <v>Tiêm bắp</v>
      </c>
      <c r="E45" s="49">
        <f>+'[1]15'!F7</f>
        <v>65408.836034559223</v>
      </c>
      <c r="F45" s="49">
        <f t="shared" si="9"/>
        <v>5101.8892106956191</v>
      </c>
      <c r="G45" s="49">
        <f t="shared" si="18"/>
        <v>4209.4902971417141</v>
      </c>
      <c r="H45" s="49">
        <f t="shared" si="19"/>
        <v>5835.6488338611716</v>
      </c>
      <c r="I45" s="49">
        <f t="shared" si="20"/>
        <v>8055.5864376257732</v>
      </c>
      <c r="J45" s="50">
        <f t="shared" si="4"/>
        <v>88611.450813883508</v>
      </c>
      <c r="K45" s="49">
        <v>0</v>
      </c>
      <c r="L45" s="49">
        <f>+'[1]15'!F15</f>
        <v>3445.8788888888885</v>
      </c>
      <c r="M45" s="49">
        <f>+'[1]15'!F29</f>
        <v>10000</v>
      </c>
      <c r="N45" s="49">
        <f t="shared" si="5"/>
        <v>1048.7785533333333</v>
      </c>
      <c r="O45" s="50">
        <f t="shared" si="17"/>
        <v>14494.657442222222</v>
      </c>
      <c r="P45" s="49">
        <f>+'[1]15'!F32</f>
        <v>53021.44836597619</v>
      </c>
      <c r="Q45" s="49">
        <f t="shared" si="13"/>
        <v>4135.6729725461428</v>
      </c>
      <c r="R45" s="49">
        <f t="shared" si="14"/>
        <v>3412.2801439097834</v>
      </c>
      <c r="S45" s="49">
        <f t="shared" si="15"/>
        <v>4730.4702557779483</v>
      </c>
      <c r="T45" s="49">
        <f t="shared" si="16"/>
        <v>6529.9871738210059</v>
      </c>
      <c r="U45" s="50">
        <f t="shared" si="6"/>
        <v>71829.858912031079</v>
      </c>
      <c r="V45" s="49">
        <f t="shared" si="1"/>
        <v>174935.96716813679</v>
      </c>
      <c r="W45" s="49">
        <f t="shared" si="7"/>
        <v>175000</v>
      </c>
      <c r="X45" s="49">
        <f t="shared" si="2"/>
        <v>175000</v>
      </c>
      <c r="Y45" s="49">
        <f t="shared" si="8"/>
        <v>200000</v>
      </c>
    </row>
    <row r="46" spans="1:28" s="62" customFormat="1" ht="15.75" hidden="1" x14ac:dyDescent="0.25">
      <c r="A46" s="51">
        <v>16</v>
      </c>
      <c r="B46" s="52" t="s">
        <v>95</v>
      </c>
      <c r="C46" s="48" t="s">
        <v>96</v>
      </c>
      <c r="D46" s="48" t="str">
        <f t="shared" si="3"/>
        <v>Tiêm bắp</v>
      </c>
      <c r="E46" s="49">
        <f>+'[1]16'!F8/2</f>
        <v>26163.534413823691</v>
      </c>
      <c r="F46" s="49">
        <v>5101.8892106956191</v>
      </c>
      <c r="G46" s="49">
        <v>4209.4902971417141</v>
      </c>
      <c r="H46" s="49">
        <v>5835.6488338611716</v>
      </c>
      <c r="I46" s="49">
        <v>8055.5864376257732</v>
      </c>
      <c r="J46" s="50">
        <f t="shared" si="4"/>
        <v>49366.149193147969</v>
      </c>
      <c r="K46" s="49">
        <v>1509600</v>
      </c>
      <c r="L46" s="49">
        <f>+'[1]16'!F15</f>
        <v>2609.8788888888885</v>
      </c>
      <c r="M46" s="49">
        <f>+'[1]16'!F26</f>
        <v>10000</v>
      </c>
      <c r="N46" s="49">
        <f t="shared" si="5"/>
        <v>983.57055333333335</v>
      </c>
      <c r="O46" s="50">
        <f t="shared" si="17"/>
        <v>13593.449442222221</v>
      </c>
      <c r="P46" s="49">
        <f>+'[1]16'!F29</f>
        <v>53021.44836597619</v>
      </c>
      <c r="Q46" s="49">
        <f t="shared" si="13"/>
        <v>4135.6729725461428</v>
      </c>
      <c r="R46" s="49">
        <f t="shared" si="14"/>
        <v>3412.2801439097834</v>
      </c>
      <c r="S46" s="49">
        <f t="shared" si="15"/>
        <v>4730.4702557779483</v>
      </c>
      <c r="T46" s="49">
        <f t="shared" si="16"/>
        <v>6529.9871738210059</v>
      </c>
      <c r="U46" s="50">
        <f t="shared" si="6"/>
        <v>71829.858912031079</v>
      </c>
      <c r="V46" s="49">
        <f t="shared" si="1"/>
        <v>134789.45754740125</v>
      </c>
      <c r="W46" s="49">
        <f t="shared" si="7"/>
        <v>135000</v>
      </c>
      <c r="X46" s="49">
        <f t="shared" si="2"/>
        <v>1644600</v>
      </c>
      <c r="Y46" s="49">
        <f t="shared" si="8"/>
        <v>1709600</v>
      </c>
    </row>
    <row r="47" spans="1:28" s="62" customFormat="1" ht="15.75" hidden="1" x14ac:dyDescent="0.25">
      <c r="A47" s="51"/>
      <c r="B47" s="52"/>
      <c r="C47" s="48" t="s">
        <v>97</v>
      </c>
      <c r="D47" s="48" t="str">
        <f t="shared" si="3"/>
        <v>Tiêm bắp</v>
      </c>
      <c r="E47" s="49">
        <f>+'[1]16'!F8/2</f>
        <v>26163.534413823691</v>
      </c>
      <c r="F47" s="49">
        <v>5101.8892106956191</v>
      </c>
      <c r="G47" s="49">
        <v>4209.4902971417141</v>
      </c>
      <c r="H47" s="49">
        <v>5835.6488338611716</v>
      </c>
      <c r="I47" s="49">
        <v>8055.5864376257732</v>
      </c>
      <c r="J47" s="50">
        <f t="shared" si="4"/>
        <v>49366.149193147969</v>
      </c>
      <c r="K47" s="49">
        <v>2726850</v>
      </c>
      <c r="L47" s="49">
        <f>+'[1]16'!F15</f>
        <v>2609.8788888888885</v>
      </c>
      <c r="M47" s="49">
        <f>+'[1]16'!F26</f>
        <v>10000</v>
      </c>
      <c r="N47" s="49">
        <f t="shared" si="5"/>
        <v>983.57055333333335</v>
      </c>
      <c r="O47" s="50">
        <f t="shared" si="17"/>
        <v>13593.449442222221</v>
      </c>
      <c r="P47" s="49">
        <f>+'[1]16'!F29</f>
        <v>53021.44836597619</v>
      </c>
      <c r="Q47" s="49">
        <f t="shared" si="13"/>
        <v>4135.6729725461428</v>
      </c>
      <c r="R47" s="49">
        <f t="shared" si="14"/>
        <v>3412.2801439097834</v>
      </c>
      <c r="S47" s="49">
        <f t="shared" si="15"/>
        <v>4730.4702557779483</v>
      </c>
      <c r="T47" s="49">
        <f t="shared" si="16"/>
        <v>6529.9871738210059</v>
      </c>
      <c r="U47" s="50">
        <f t="shared" si="6"/>
        <v>71829.858912031079</v>
      </c>
      <c r="V47" s="49">
        <f t="shared" si="1"/>
        <v>134789.45754740125</v>
      </c>
      <c r="W47" s="49">
        <f t="shared" si="7"/>
        <v>135000</v>
      </c>
      <c r="X47" s="49">
        <f t="shared" si="2"/>
        <v>2861850</v>
      </c>
      <c r="Y47" s="49">
        <f t="shared" si="8"/>
        <v>2926850</v>
      </c>
    </row>
    <row r="48" spans="1:28" s="62" customFormat="1" ht="31.5" hidden="1" x14ac:dyDescent="0.25">
      <c r="A48" s="53">
        <v>17</v>
      </c>
      <c r="B48" s="54" t="s">
        <v>98</v>
      </c>
      <c r="C48" s="48" t="s">
        <v>99</v>
      </c>
      <c r="D48" s="48" t="str">
        <f t="shared" si="3"/>
        <v>tiêm dưới da</v>
      </c>
      <c r="E48" s="49">
        <f>+'[1]17'!F7</f>
        <v>65408.836034559223</v>
      </c>
      <c r="F48" s="49">
        <f t="shared" si="9"/>
        <v>5101.8892106956191</v>
      </c>
      <c r="G48" s="49">
        <f t="shared" si="18"/>
        <v>4209.4902971417141</v>
      </c>
      <c r="H48" s="49">
        <f t="shared" si="19"/>
        <v>5835.6488338611716</v>
      </c>
      <c r="I48" s="49">
        <f t="shared" si="20"/>
        <v>8055.5864376257732</v>
      </c>
      <c r="J48" s="50">
        <f t="shared" si="4"/>
        <v>88611.450813883508</v>
      </c>
      <c r="K48" s="49">
        <v>960336</v>
      </c>
      <c r="L48" s="49">
        <f>+'[1]17'!F18</f>
        <v>3445.8788888888885</v>
      </c>
      <c r="M48" s="49">
        <f>+'[1]17'!F27</f>
        <v>14000</v>
      </c>
      <c r="N48" s="49">
        <f t="shared" si="5"/>
        <v>1360.7785533333333</v>
      </c>
      <c r="O48" s="50">
        <f t="shared" si="17"/>
        <v>18806.657442222222</v>
      </c>
      <c r="P48" s="49">
        <f>+'[1]17'!F30</f>
        <v>53021.44836597619</v>
      </c>
      <c r="Q48" s="49">
        <f t="shared" si="13"/>
        <v>4135.6729725461428</v>
      </c>
      <c r="R48" s="49">
        <f t="shared" si="14"/>
        <v>3412.2801439097834</v>
      </c>
      <c r="S48" s="49">
        <f t="shared" si="15"/>
        <v>4730.4702557779483</v>
      </c>
      <c r="T48" s="49">
        <f t="shared" si="16"/>
        <v>6529.9871738210059</v>
      </c>
      <c r="U48" s="50">
        <f t="shared" si="6"/>
        <v>71829.858912031079</v>
      </c>
      <c r="V48" s="49">
        <f t="shared" si="1"/>
        <v>179247.96716813679</v>
      </c>
      <c r="W48" s="49">
        <f t="shared" si="7"/>
        <v>179000</v>
      </c>
      <c r="X48" s="49">
        <f t="shared" si="2"/>
        <v>1139336</v>
      </c>
      <c r="Y48" s="49">
        <f t="shared" si="8"/>
        <v>1160336</v>
      </c>
    </row>
    <row r="49" spans="1:25" s="62" customFormat="1" ht="31.5" hidden="1" x14ac:dyDescent="0.25">
      <c r="A49" s="63">
        <v>18</v>
      </c>
      <c r="B49" s="64" t="s">
        <v>100</v>
      </c>
      <c r="C49" s="48" t="s">
        <v>101</v>
      </c>
      <c r="D49" s="48" t="str">
        <f t="shared" si="3"/>
        <v>tiêm dưới da</v>
      </c>
      <c r="E49" s="49">
        <f>+'[1]18'!F7</f>
        <v>65408.836034559223</v>
      </c>
      <c r="F49" s="49">
        <f t="shared" si="9"/>
        <v>5101.8892106956191</v>
      </c>
      <c r="G49" s="49">
        <f t="shared" si="18"/>
        <v>4209.4902971417141</v>
      </c>
      <c r="H49" s="49">
        <f t="shared" si="19"/>
        <v>5835.6488338611716</v>
      </c>
      <c r="I49" s="49">
        <f t="shared" si="20"/>
        <v>8055.5864376257732</v>
      </c>
      <c r="J49" s="50">
        <f t="shared" si="4"/>
        <v>88611.450813883508</v>
      </c>
      <c r="K49" s="49">
        <v>3395385</v>
      </c>
      <c r="L49" s="49">
        <f>+'[1]18'!F18</f>
        <v>3445.8788888888885</v>
      </c>
      <c r="M49" s="49">
        <f>+'[1]18'!F27</f>
        <v>14000</v>
      </c>
      <c r="N49" s="49">
        <f t="shared" si="5"/>
        <v>1360.7785533333333</v>
      </c>
      <c r="O49" s="50">
        <f t="shared" si="17"/>
        <v>18806.657442222222</v>
      </c>
      <c r="P49" s="49">
        <f>+'[1]18'!F30</f>
        <v>53021.44836597619</v>
      </c>
      <c r="Q49" s="49">
        <f t="shared" si="13"/>
        <v>4135.6729725461428</v>
      </c>
      <c r="R49" s="49">
        <f t="shared" si="14"/>
        <v>3412.2801439097834</v>
      </c>
      <c r="S49" s="49">
        <f t="shared" si="15"/>
        <v>4730.4702557779483</v>
      </c>
      <c r="T49" s="49">
        <f t="shared" si="16"/>
        <v>6529.9871738210059</v>
      </c>
      <c r="U49" s="50">
        <f t="shared" si="6"/>
        <v>71829.858912031079</v>
      </c>
      <c r="V49" s="49">
        <f t="shared" si="1"/>
        <v>179247.96716813679</v>
      </c>
      <c r="W49" s="49">
        <f t="shared" si="7"/>
        <v>179000</v>
      </c>
      <c r="X49" s="49">
        <f t="shared" si="2"/>
        <v>3574385</v>
      </c>
      <c r="Y49" s="49">
        <f t="shared" si="8"/>
        <v>3595385</v>
      </c>
    </row>
    <row r="50" spans="1:25" s="62" customFormat="1" ht="15.75" hidden="1" x14ac:dyDescent="0.25">
      <c r="A50" s="51">
        <v>19</v>
      </c>
      <c r="B50" s="52" t="s">
        <v>102</v>
      </c>
      <c r="C50" s="48" t="s">
        <v>103</v>
      </c>
      <c r="D50" s="48" t="str">
        <f t="shared" si="3"/>
        <v>Tiêm bắp</v>
      </c>
      <c r="E50" s="49">
        <f>+'[1]19'!F7/2</f>
        <v>21802.945344853073</v>
      </c>
      <c r="F50" s="49">
        <f>+'[1]19'!$F$10</f>
        <v>3401.2594737970794</v>
      </c>
      <c r="G50" s="49">
        <f>+'[1]19'!$F$11</f>
        <v>2806.3268647611426</v>
      </c>
      <c r="H50" s="49">
        <f>+'[1]19'!$F$12</f>
        <v>3890.4325559074473</v>
      </c>
      <c r="I50" s="49">
        <f>+'[1]19'!$F$13</f>
        <v>5370.3909584171815</v>
      </c>
      <c r="J50" s="50">
        <f t="shared" si="4"/>
        <v>37271.355197735924</v>
      </c>
      <c r="K50" s="49">
        <v>864000</v>
      </c>
      <c r="L50" s="49">
        <f>+'[1]19'!F15</f>
        <v>2609.8788888888885</v>
      </c>
      <c r="M50" s="49">
        <f>+'[1]19'!F26</f>
        <v>10000</v>
      </c>
      <c r="N50" s="49">
        <f t="shared" si="5"/>
        <v>983.57055333333335</v>
      </c>
      <c r="O50" s="50">
        <f t="shared" si="17"/>
        <v>13593.449442222221</v>
      </c>
      <c r="P50" s="49">
        <f>+'[1]19'!F29</f>
        <v>53021.44836597619</v>
      </c>
      <c r="Q50" s="49">
        <f t="shared" si="13"/>
        <v>4135.6729725461428</v>
      </c>
      <c r="R50" s="49">
        <f t="shared" si="14"/>
        <v>3412.2801439097834</v>
      </c>
      <c r="S50" s="49">
        <f t="shared" si="15"/>
        <v>4730.4702557779483</v>
      </c>
      <c r="T50" s="49">
        <f t="shared" si="16"/>
        <v>6529.9871738210059</v>
      </c>
      <c r="U50" s="50">
        <f t="shared" si="6"/>
        <v>71829.858912031079</v>
      </c>
      <c r="V50" s="49">
        <f t="shared" si="1"/>
        <v>122694.66355198922</v>
      </c>
      <c r="W50" s="49">
        <f t="shared" si="7"/>
        <v>123000</v>
      </c>
      <c r="X50" s="49">
        <f t="shared" si="2"/>
        <v>987000</v>
      </c>
      <c r="Y50" s="49">
        <f t="shared" si="8"/>
        <v>1064000</v>
      </c>
    </row>
    <row r="51" spans="1:25" s="62" customFormat="1" ht="15.75" hidden="1" x14ac:dyDescent="0.25">
      <c r="A51" s="51"/>
      <c r="B51" s="52"/>
      <c r="C51" s="48" t="s">
        <v>104</v>
      </c>
      <c r="D51" s="48" t="str">
        <f t="shared" si="3"/>
        <v>Tiêm bắp</v>
      </c>
      <c r="E51" s="49">
        <f>+'[1]19'!F7/2</f>
        <v>21802.945344853073</v>
      </c>
      <c r="F51" s="49">
        <f>+'[1]19'!$F$10</f>
        <v>3401.2594737970794</v>
      </c>
      <c r="G51" s="49">
        <f>+'[1]19'!$F$11</f>
        <v>2806.3268647611426</v>
      </c>
      <c r="H51" s="49">
        <f>+'[1]19'!$F$12</f>
        <v>3890.4325559074473</v>
      </c>
      <c r="I51" s="49">
        <f>+'[1]19'!$F$13</f>
        <v>5370.3909584171815</v>
      </c>
      <c r="J51" s="50">
        <f t="shared" si="4"/>
        <v>37271.355197735924</v>
      </c>
      <c r="K51" s="49">
        <v>865200</v>
      </c>
      <c r="L51" s="49">
        <f>+'[1]19'!F15</f>
        <v>2609.8788888888885</v>
      </c>
      <c r="M51" s="49">
        <f>+'[1]19'!F26</f>
        <v>10000</v>
      </c>
      <c r="N51" s="49">
        <f t="shared" si="5"/>
        <v>983.57055333333335</v>
      </c>
      <c r="O51" s="50">
        <f t="shared" si="17"/>
        <v>13593.449442222221</v>
      </c>
      <c r="P51" s="49">
        <f>+'[1]19'!F29</f>
        <v>53021.44836597619</v>
      </c>
      <c r="Q51" s="49">
        <f t="shared" si="13"/>
        <v>4135.6729725461428</v>
      </c>
      <c r="R51" s="49">
        <f t="shared" si="14"/>
        <v>3412.2801439097834</v>
      </c>
      <c r="S51" s="49">
        <f t="shared" si="15"/>
        <v>4730.4702557779483</v>
      </c>
      <c r="T51" s="49">
        <f t="shared" si="16"/>
        <v>6529.9871738210059</v>
      </c>
      <c r="U51" s="50">
        <f t="shared" si="6"/>
        <v>71829.858912031079</v>
      </c>
      <c r="V51" s="49">
        <f t="shared" si="1"/>
        <v>122694.66355198922</v>
      </c>
      <c r="W51" s="49">
        <f t="shared" si="7"/>
        <v>123000</v>
      </c>
      <c r="X51" s="49">
        <f t="shared" si="2"/>
        <v>988200</v>
      </c>
      <c r="Y51" s="49">
        <f t="shared" si="8"/>
        <v>1065200</v>
      </c>
    </row>
    <row r="52" spans="1:25" s="62" customFormat="1" ht="31.5" hidden="1" x14ac:dyDescent="0.25">
      <c r="A52" s="51">
        <v>20</v>
      </c>
      <c r="B52" s="52" t="s">
        <v>105</v>
      </c>
      <c r="C52" s="48" t="s">
        <v>106</v>
      </c>
      <c r="D52" s="48" t="str">
        <f t="shared" si="3"/>
        <v>đường uống</v>
      </c>
      <c r="E52" s="49">
        <f>+'[1]20'!F7</f>
        <v>43605.890689706146</v>
      </c>
      <c r="F52" s="49">
        <f t="shared" si="9"/>
        <v>3401.2594737970794</v>
      </c>
      <c r="G52" s="49">
        <f t="shared" si="18"/>
        <v>2806.3268647611426</v>
      </c>
      <c r="H52" s="49">
        <f t="shared" si="19"/>
        <v>3890.4325559074473</v>
      </c>
      <c r="I52" s="49">
        <f t="shared" si="20"/>
        <v>5370.3909584171815</v>
      </c>
      <c r="J52" s="50">
        <f t="shared" si="4"/>
        <v>59074.300542589001</v>
      </c>
      <c r="K52" s="49">
        <v>535320</v>
      </c>
      <c r="L52" s="49">
        <f>+'[1]20'!F15</f>
        <v>1009.7222222222222</v>
      </c>
      <c r="M52" s="49">
        <f>+'[1]20'!F23</f>
        <v>7000</v>
      </c>
      <c r="N52" s="49">
        <f t="shared" si="5"/>
        <v>624.75833333333333</v>
      </c>
      <c r="O52" s="50">
        <f t="shared" si="17"/>
        <v>8634.4805555555558</v>
      </c>
      <c r="P52" s="49">
        <f>+'[1]20'!F26</f>
        <v>53021.44836597619</v>
      </c>
      <c r="Q52" s="49">
        <f t="shared" si="13"/>
        <v>4135.6729725461428</v>
      </c>
      <c r="R52" s="49">
        <f t="shared" si="14"/>
        <v>3412.2801439097834</v>
      </c>
      <c r="S52" s="49">
        <f t="shared" si="15"/>
        <v>4730.4702557779483</v>
      </c>
      <c r="T52" s="49">
        <f t="shared" si="16"/>
        <v>6529.9871738210059</v>
      </c>
      <c r="U52" s="50">
        <f t="shared" si="6"/>
        <v>71829.858912031079</v>
      </c>
      <c r="V52" s="49">
        <f t="shared" si="1"/>
        <v>139538.64001017564</v>
      </c>
      <c r="W52" s="49">
        <f t="shared" si="7"/>
        <v>140000</v>
      </c>
      <c r="X52" s="49">
        <f t="shared" si="2"/>
        <v>675320</v>
      </c>
      <c r="Y52" s="49">
        <f t="shared" si="8"/>
        <v>735320</v>
      </c>
    </row>
    <row r="53" spans="1:25" s="62" customFormat="1" ht="31.5" hidden="1" x14ac:dyDescent="0.25">
      <c r="A53" s="51"/>
      <c r="B53" s="52"/>
      <c r="C53" s="48" t="s">
        <v>107</v>
      </c>
      <c r="D53" s="48" t="str">
        <f t="shared" si="3"/>
        <v>đường uống</v>
      </c>
      <c r="E53" s="49">
        <f>+'[1]20'!F7/2</f>
        <v>21802.945344853073</v>
      </c>
      <c r="F53" s="49">
        <v>3401.2594737970794</v>
      </c>
      <c r="G53" s="49">
        <v>2806.3268647611426</v>
      </c>
      <c r="H53" s="49">
        <v>3890.4325559074473</v>
      </c>
      <c r="I53" s="49">
        <v>5370.3909584171815</v>
      </c>
      <c r="J53" s="50">
        <f t="shared" si="4"/>
        <v>37271.355197735924</v>
      </c>
      <c r="K53" s="49">
        <v>700719</v>
      </c>
      <c r="L53" s="49">
        <f>+'[1]20'!F15</f>
        <v>1009.7222222222222</v>
      </c>
      <c r="M53" s="49">
        <f>+'[1]20'!F23</f>
        <v>7000</v>
      </c>
      <c r="N53" s="49">
        <f t="shared" si="5"/>
        <v>624.75833333333333</v>
      </c>
      <c r="O53" s="50">
        <f t="shared" si="17"/>
        <v>8634.4805555555558</v>
      </c>
      <c r="P53" s="49">
        <f>+'[1]20'!F26</f>
        <v>53021.44836597619</v>
      </c>
      <c r="Q53" s="49">
        <f t="shared" si="13"/>
        <v>4135.6729725461428</v>
      </c>
      <c r="R53" s="49">
        <f t="shared" si="14"/>
        <v>3412.2801439097834</v>
      </c>
      <c r="S53" s="49">
        <f t="shared" si="15"/>
        <v>4730.4702557779483</v>
      </c>
      <c r="T53" s="49">
        <f t="shared" si="16"/>
        <v>6529.9871738210059</v>
      </c>
      <c r="U53" s="50">
        <f t="shared" si="6"/>
        <v>71829.858912031079</v>
      </c>
      <c r="V53" s="49">
        <f t="shared" si="1"/>
        <v>117735.69466532256</v>
      </c>
      <c r="W53" s="49">
        <f t="shared" si="7"/>
        <v>118000</v>
      </c>
      <c r="X53" s="49">
        <f t="shared" si="2"/>
        <v>818719</v>
      </c>
      <c r="Y53" s="49">
        <f t="shared" si="8"/>
        <v>900719</v>
      </c>
    </row>
    <row r="54" spans="1:25" s="62" customFormat="1" ht="31.5" hidden="1" x14ac:dyDescent="0.25">
      <c r="A54" s="51"/>
      <c r="B54" s="52"/>
      <c r="C54" s="48" t="s">
        <v>108</v>
      </c>
      <c r="D54" s="48" t="str">
        <f t="shared" si="3"/>
        <v>đường uống</v>
      </c>
      <c r="E54" s="49">
        <f>+'[1]20'!F7</f>
        <v>43605.890689706146</v>
      </c>
      <c r="F54" s="49">
        <f t="shared" si="9"/>
        <v>3401.2594737970794</v>
      </c>
      <c r="G54" s="49">
        <f t="shared" si="18"/>
        <v>2806.3268647611426</v>
      </c>
      <c r="H54" s="49">
        <f t="shared" si="19"/>
        <v>3890.4325559074473</v>
      </c>
      <c r="I54" s="49">
        <f t="shared" si="20"/>
        <v>5370.3909584171815</v>
      </c>
      <c r="J54" s="50">
        <f t="shared" si="4"/>
        <v>59074.300542589001</v>
      </c>
      <c r="K54" s="49">
        <v>339780</v>
      </c>
      <c r="L54" s="49">
        <f>+'[1]20'!F20</f>
        <v>1009.7222222222222</v>
      </c>
      <c r="M54" s="49">
        <f>+'[1]20'!F23</f>
        <v>7000</v>
      </c>
      <c r="N54" s="49">
        <f t="shared" si="5"/>
        <v>624.75833333333333</v>
      </c>
      <c r="O54" s="50">
        <f t="shared" si="17"/>
        <v>8634.4805555555558</v>
      </c>
      <c r="P54" s="49">
        <f>+'[1]20'!F26</f>
        <v>53021.44836597619</v>
      </c>
      <c r="Q54" s="49">
        <f t="shared" si="13"/>
        <v>4135.6729725461428</v>
      </c>
      <c r="R54" s="49">
        <f t="shared" si="14"/>
        <v>3412.2801439097834</v>
      </c>
      <c r="S54" s="49">
        <f t="shared" si="15"/>
        <v>4730.4702557779483</v>
      </c>
      <c r="T54" s="49">
        <f t="shared" si="16"/>
        <v>6529.9871738210059</v>
      </c>
      <c r="U54" s="50">
        <f t="shared" si="6"/>
        <v>71829.858912031079</v>
      </c>
      <c r="V54" s="49">
        <f t="shared" si="1"/>
        <v>139538.64001017564</v>
      </c>
      <c r="W54" s="49">
        <f t="shared" si="7"/>
        <v>140000</v>
      </c>
      <c r="X54" s="49">
        <f t="shared" si="2"/>
        <v>479780</v>
      </c>
      <c r="Y54" s="49">
        <f t="shared" si="8"/>
        <v>539780</v>
      </c>
    </row>
    <row r="55" spans="1:25" s="62" customFormat="1" ht="31.5" hidden="1" x14ac:dyDescent="0.25">
      <c r="A55" s="53">
        <v>21</v>
      </c>
      <c r="B55" s="54" t="s">
        <v>109</v>
      </c>
      <c r="C55" s="48" t="s">
        <v>110</v>
      </c>
      <c r="D55" s="48" t="str">
        <f t="shared" si="3"/>
        <v>Tiêm bắp</v>
      </c>
      <c r="E55" s="49">
        <f>+'[1]21'!F7</f>
        <v>65408.836034559223</v>
      </c>
      <c r="F55" s="49">
        <f t="shared" si="9"/>
        <v>5101.8892106956191</v>
      </c>
      <c r="G55" s="49">
        <f t="shared" si="18"/>
        <v>4209.4902971417141</v>
      </c>
      <c r="H55" s="49">
        <f t="shared" si="19"/>
        <v>5835.6488338611716</v>
      </c>
      <c r="I55" s="49">
        <f t="shared" si="20"/>
        <v>8055.5864376257732</v>
      </c>
      <c r="J55" s="50">
        <f t="shared" si="4"/>
        <v>88611.450813883508</v>
      </c>
      <c r="K55" s="49">
        <v>178080</v>
      </c>
      <c r="L55" s="49">
        <f>+'[1]21'!F18</f>
        <v>3445.8788888888885</v>
      </c>
      <c r="M55" s="49">
        <f>+'[1]21'!F27</f>
        <v>10000</v>
      </c>
      <c r="N55" s="49">
        <f t="shared" si="5"/>
        <v>1048.7785533333333</v>
      </c>
      <c r="O55" s="50">
        <f t="shared" si="17"/>
        <v>14494.657442222222</v>
      </c>
      <c r="P55" s="49">
        <f>+'[1]21'!F30</f>
        <v>53021.44836597619</v>
      </c>
      <c r="Q55" s="49">
        <f t="shared" si="13"/>
        <v>4135.6729725461428</v>
      </c>
      <c r="R55" s="49">
        <f t="shared" si="14"/>
        <v>3412.2801439097834</v>
      </c>
      <c r="S55" s="49">
        <f t="shared" si="15"/>
        <v>4730.4702557779483</v>
      </c>
      <c r="T55" s="49">
        <f t="shared" si="16"/>
        <v>6529.9871738210059</v>
      </c>
      <c r="U55" s="50">
        <f t="shared" si="6"/>
        <v>71829.858912031079</v>
      </c>
      <c r="V55" s="49">
        <f t="shared" si="1"/>
        <v>174935.96716813679</v>
      </c>
      <c r="W55" s="49">
        <f t="shared" si="7"/>
        <v>175000</v>
      </c>
      <c r="X55" s="49">
        <f t="shared" si="2"/>
        <v>353080</v>
      </c>
      <c r="Y55" s="49">
        <f t="shared" si="8"/>
        <v>378080</v>
      </c>
    </row>
    <row r="56" spans="1:25" s="62" customFormat="1" ht="78.75" hidden="1" x14ac:dyDescent="0.25">
      <c r="A56" s="65">
        <v>22</v>
      </c>
      <c r="B56" s="66" t="s">
        <v>111</v>
      </c>
      <c r="C56" s="67"/>
      <c r="D56" s="67"/>
      <c r="E56" s="68">
        <f>+'[1]Tiêm tại giường'!F8+'[1]Tiêm tại giường'!F12-'[1]Tiêm tại giường'!F10/3</f>
        <v>72744.831310392401</v>
      </c>
      <c r="F56" s="68">
        <v>5674.0968422106071</v>
      </c>
      <c r="G56" s="68">
        <v>4681.6100107104003</v>
      </c>
      <c r="H56" s="68">
        <v>6490.1520305547774</v>
      </c>
      <c r="I56" s="68">
        <v>8959.0690193868195</v>
      </c>
      <c r="J56" s="69">
        <f t="shared" si="4"/>
        <v>98549.759213255005</v>
      </c>
      <c r="K56" s="67"/>
      <c r="L56" s="68">
        <f>+'[1]Tiêm tại giường'!F21</f>
        <v>3445.8788888888885</v>
      </c>
      <c r="M56" s="68">
        <f>+'[1]Tiêm tại giường'!F33+'[1]Tiêm tại giường'!F34</f>
        <v>24140</v>
      </c>
      <c r="N56" s="68">
        <f t="shared" si="5"/>
        <v>2151.6985533333332</v>
      </c>
      <c r="O56" s="69">
        <f>+N56+M56+L56</f>
        <v>29737.57744222222</v>
      </c>
      <c r="P56" s="68">
        <f>+'[1]Tiêm tại giường'!F37</f>
        <v>53021.44836597619</v>
      </c>
      <c r="Q56" s="68">
        <f t="shared" si="13"/>
        <v>4135.6729725461428</v>
      </c>
      <c r="R56" s="68">
        <f t="shared" si="14"/>
        <v>3412.2801439097834</v>
      </c>
      <c r="S56" s="68">
        <f t="shared" si="15"/>
        <v>4730.4702557779483</v>
      </c>
      <c r="T56" s="68">
        <f t="shared" si="16"/>
        <v>6529.9871738210059</v>
      </c>
      <c r="U56" s="69">
        <f t="shared" si="6"/>
        <v>71829.858912031079</v>
      </c>
      <c r="V56" s="68">
        <f t="shared" si="1"/>
        <v>200117.19556750829</v>
      </c>
      <c r="W56" s="68">
        <f t="shared" si="7"/>
        <v>200000</v>
      </c>
      <c r="X56" s="70" t="s">
        <v>112</v>
      </c>
      <c r="Y56" s="68"/>
    </row>
  </sheetData>
  <mergeCells count="45">
    <mergeCell ref="A50:A51"/>
    <mergeCell ref="B50:B51"/>
    <mergeCell ref="A52:A54"/>
    <mergeCell ref="B52:B54"/>
    <mergeCell ref="A39:A42"/>
    <mergeCell ref="B39:B42"/>
    <mergeCell ref="A43:A45"/>
    <mergeCell ref="B43:B45"/>
    <mergeCell ref="A46:A47"/>
    <mergeCell ref="B46:B47"/>
    <mergeCell ref="A30:A33"/>
    <mergeCell ref="B30:B33"/>
    <mergeCell ref="A35:A36"/>
    <mergeCell ref="B35:B36"/>
    <mergeCell ref="A37:A38"/>
    <mergeCell ref="B37:B38"/>
    <mergeCell ref="A22:A23"/>
    <mergeCell ref="B22:B23"/>
    <mergeCell ref="A25:A26"/>
    <mergeCell ref="B25:B26"/>
    <mergeCell ref="A28:A29"/>
    <mergeCell ref="B28:B29"/>
    <mergeCell ref="Y6:Y7"/>
    <mergeCell ref="A10:A12"/>
    <mergeCell ref="B10:B12"/>
    <mergeCell ref="A13:A16"/>
    <mergeCell ref="B13:B16"/>
    <mergeCell ref="A17:A20"/>
    <mergeCell ref="B17:B20"/>
    <mergeCell ref="K6:K7"/>
    <mergeCell ref="L6:O6"/>
    <mergeCell ref="P6:U6"/>
    <mergeCell ref="V6:V7"/>
    <mergeCell ref="W6:W7"/>
    <mergeCell ref="X6:X7"/>
    <mergeCell ref="A1:G1"/>
    <mergeCell ref="A2:G2"/>
    <mergeCell ref="A3:X3"/>
    <mergeCell ref="A4:X4"/>
    <mergeCell ref="W5:Y5"/>
    <mergeCell ref="A6:A7"/>
    <mergeCell ref="B6:B7"/>
    <mergeCell ref="C6:C7"/>
    <mergeCell ref="D6:D7"/>
    <mergeCell ref="E6:J6"/>
  </mergeCells>
  <pageMargins left="0.118110236220472" right="0" top="0.196850393700787" bottom="0.196850393700787" header="0.31496062992126" footer="0.31496062992126"/>
  <pageSetup paperSize="9" scale="6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2025-11-14T03:29:46Z</dcterms:created>
  <dcterms:modified xsi:type="dcterms:W3CDTF">2025-11-14T03:30:30Z</dcterms:modified>
</cp:coreProperties>
</file>